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TOTAL" sheetId="1" r:id="rId1"/>
  </sheets>
  <definedNames>
    <definedName name="_xlnm.Print_Area" localSheetId="0">TOTAL!$A$1:$J$28</definedName>
    <definedName name="_xlnm.Print_Titles" localSheetId="0">TOTAL!$9:$9</definedName>
  </definedNames>
  <calcPr calcId="145621" iterateDelta="1E-4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10" i="1"/>
  <c r="I23" i="1" l="1"/>
  <c r="H18" i="1"/>
  <c r="I18" i="1" s="1"/>
  <c r="H12" i="1"/>
  <c r="I12" i="1" s="1"/>
  <c r="H17" i="1"/>
  <c r="I17" i="1" s="1"/>
  <c r="H11" i="1"/>
  <c r="I11" i="1" s="1"/>
  <c r="H10" i="1"/>
  <c r="I10" i="1" s="1"/>
  <c r="H16" i="1"/>
  <c r="I16" i="1" s="1"/>
  <c r="H24" i="1"/>
  <c r="I24" i="1" s="1"/>
  <c r="H15" i="1"/>
  <c r="I15" i="1" s="1"/>
  <c r="H23" i="1"/>
  <c r="H14" i="1"/>
  <c r="I14" i="1" s="1"/>
  <c r="H22" i="1"/>
  <c r="I22" i="1" s="1"/>
  <c r="H13" i="1"/>
  <c r="I13" i="1" s="1"/>
  <c r="H25" i="1"/>
  <c r="I25" i="1" s="1"/>
  <c r="H27" i="1"/>
  <c r="I27" i="1" s="1"/>
  <c r="H26" i="1"/>
  <c r="I26" i="1" s="1"/>
  <c r="H21" i="1"/>
  <c r="I21" i="1" s="1"/>
  <c r="H20" i="1"/>
  <c r="I20" i="1" s="1"/>
  <c r="H19" i="1"/>
  <c r="I19" i="1" s="1"/>
  <c r="J16" i="1" l="1"/>
  <c r="J13" i="1"/>
  <c r="J22" i="1"/>
  <c r="J10" i="1"/>
  <c r="J25" i="1"/>
  <c r="I28" i="1"/>
  <c r="J19" i="1"/>
</calcChain>
</file>

<file path=xl/sharedStrings.xml><?xml version="1.0" encoding="utf-8"?>
<sst xmlns="http://schemas.openxmlformats.org/spreadsheetml/2006/main" count="42" uniqueCount="22">
  <si>
    <t>VALOR TOTAL ESTIMADO</t>
  </si>
  <si>
    <t>Valor Estimado do Lote</t>
  </si>
  <si>
    <t>Valor Estimado do Item</t>
  </si>
  <si>
    <t>Desconto médio</t>
  </si>
  <si>
    <t>Valor de Referência</t>
  </si>
  <si>
    <t>Descrição</t>
  </si>
  <si>
    <t>Item</t>
  </si>
  <si>
    <t>Lote</t>
  </si>
  <si>
    <t>RESULTADO DA ESTIMATIVA</t>
  </si>
  <si>
    <t>% BDI</t>
  </si>
  <si>
    <t>Valor após Desconto</t>
  </si>
  <si>
    <t>R$ BDI</t>
  </si>
  <si>
    <t>não se aplica</t>
  </si>
  <si>
    <t>Valor máximo estimado para serviços de manutenção preventiva em 24 meses</t>
  </si>
  <si>
    <t>Valor máximo estimado para serviços de manutenção corretiva em 24 meses</t>
  </si>
  <si>
    <t>Valor máximo estimado para deslocamento e diárias em 24 meses</t>
  </si>
  <si>
    <t>1 – SEDE: Feira de Santana</t>
  </si>
  <si>
    <t>2 – SEDE: Senhor do Bonfim</t>
  </si>
  <si>
    <t>3 – SEDE: Seabra</t>
  </si>
  <si>
    <t>4 – SEDE: Bom Jesus da Lapa</t>
  </si>
  <si>
    <t>5 – SEDE: Jequié</t>
  </si>
  <si>
    <t>6 – SEDE: Eunápolis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</si>
</sst>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R$ &quot;* #,##0.00_-;&quot;-R$ &quot;* #,##0.00_-;_-&quot;R$ &quot;* \-??_-;_-@_-"/>
    <numFmt numFmtId="165" formatCode="0.0000%"/>
    <numFmt numFmtId="166" formatCode="[$R$-416]\ #,##0.00;[Red]\-[$R$-416]\ #,##0.00"/>
  </numFmts>
  <fonts count="16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FF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8000"/>
      <name val="Mangal"/>
      <family val="2"/>
      <charset val="1"/>
    </font>
    <font>
      <sz val="10"/>
      <name val="Arial"/>
      <charset val="1"/>
    </font>
    <font>
      <sz val="10"/>
      <color rgb="FF8080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C4BD97"/>
        <bgColor rgb="FFDDD9C3"/>
      </patternFill>
    </fill>
    <fill>
      <patternFill patternType="solid">
        <fgColor theme="2"/>
        <bgColor rgb="FFCCCCFF"/>
      </patternFill>
    </fill>
    <fill>
      <patternFill patternType="solid">
        <fgColor rgb="FFDDD9C3"/>
        <bgColor rgb="FFCCCCFF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CCCCFF"/>
        <bgColor rgb="FFDDD9C3"/>
      </patternFill>
    </fill>
    <fill>
      <patternFill patternType="solid">
        <fgColor rgb="FFFFCC99"/>
        <bgColor rgb="FFDDD9C3"/>
      </patternFill>
    </fill>
    <fill>
      <patternFill patternType="solid">
        <fgColor rgb="FFFF0000"/>
        <bgColor rgb="FF9933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theme="2" tint="-9.9978637043366805E-2"/>
        <bgColor rgb="FFCCCCFF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24">
    <xf numFmtId="0" fontId="0" fillId="0" borderId="0"/>
    <xf numFmtId="164" fontId="1" fillId="0" borderId="0" applyBorder="0" applyProtection="0"/>
    <xf numFmtId="9" fontId="1" fillId="0" borderId="0" applyBorder="0" applyProtection="0"/>
    <xf numFmtId="0" fontId="2" fillId="0" borderId="0"/>
    <xf numFmtId="0" fontId="6" fillId="5" borderId="0" applyBorder="0" applyProtection="0"/>
    <xf numFmtId="0" fontId="6" fillId="6" borderId="0" applyBorder="0" applyProtection="0"/>
    <xf numFmtId="0" fontId="7" fillId="7" borderId="0" applyBorder="0" applyProtection="0"/>
    <xf numFmtId="0" fontId="7" fillId="0" borderId="0" applyBorder="0" applyProtection="0"/>
    <xf numFmtId="0" fontId="8" fillId="8" borderId="0" applyBorder="0" applyProtection="0"/>
    <xf numFmtId="0" fontId="6" fillId="9" borderId="0" applyBorder="0" applyProtection="0"/>
    <xf numFmtId="0" fontId="9" fillId="0" borderId="0" applyBorder="0" applyProtection="0"/>
    <xf numFmtId="0" fontId="10" fillId="10" borderId="0" applyBorder="0" applyProtection="0"/>
    <xf numFmtId="0" fontId="7" fillId="0" borderId="0" applyBorder="0" applyProtection="0"/>
    <xf numFmtId="0" fontId="7" fillId="0" borderId="0" applyBorder="0" applyProtection="0"/>
    <xf numFmtId="0" fontId="7" fillId="0" borderId="0" applyBorder="0" applyProtection="0"/>
    <xf numFmtId="164" fontId="11" fillId="0" borderId="0" applyBorder="0" applyProtection="0"/>
    <xf numFmtId="0" fontId="12" fillId="11" borderId="0" applyBorder="0" applyProtection="0"/>
    <xf numFmtId="0" fontId="13" fillId="11" borderId="8" applyProtection="0"/>
    <xf numFmtId="0" fontId="14" fillId="0" borderId="0" applyBorder="0" applyProtection="0"/>
    <xf numFmtId="166" fontId="14" fillId="0" borderId="0" applyBorder="0" applyProtection="0"/>
    <xf numFmtId="0" fontId="15" fillId="0" borderId="0" applyBorder="0" applyProtection="0"/>
    <xf numFmtId="0" fontId="15" fillId="0" borderId="0" applyBorder="0" applyProtection="0"/>
    <xf numFmtId="0" fontId="15" fillId="0" borderId="0" applyBorder="0" applyProtection="0">
      <alignment horizontal="center" textRotation="90"/>
    </xf>
    <xf numFmtId="0" fontId="8" fillId="0" borderId="0" applyBorder="0" applyProtection="0"/>
  </cellStyleXfs>
  <cellXfs count="32">
    <xf numFmtId="0" fontId="0" fillId="0" borderId="0" xfId="0"/>
    <xf numFmtId="0" fontId="3" fillId="0" borderId="0" xfId="3" applyFont="1" applyAlignment="1">
      <alignment wrapText="1"/>
    </xf>
    <xf numFmtId="0" fontId="3" fillId="0" borderId="0" xfId="3" applyFont="1" applyAlignment="1"/>
    <xf numFmtId="4" fontId="3" fillId="0" borderId="0" xfId="3" applyNumberFormat="1" applyFont="1" applyAlignment="1">
      <alignment wrapText="1"/>
    </xf>
    <xf numFmtId="164" fontId="4" fillId="2" borderId="1" xfId="3" applyNumberFormat="1" applyFont="1" applyFill="1" applyBorder="1" applyAlignment="1">
      <alignment wrapText="1"/>
    </xf>
    <xf numFmtId="0" fontId="4" fillId="2" borderId="1" xfId="3" applyFont="1" applyFill="1" applyBorder="1" applyAlignment="1">
      <alignment horizontal="center" wrapText="1"/>
    </xf>
    <xf numFmtId="0" fontId="4" fillId="0" borderId="2" xfId="3" applyFont="1" applyBorder="1" applyAlignment="1">
      <alignment wrapText="1"/>
    </xf>
    <xf numFmtId="164" fontId="3" fillId="3" borderId="1" xfId="1" applyFont="1" applyFill="1" applyBorder="1" applyAlignment="1" applyProtection="1">
      <alignment horizontal="center" vertical="center" wrapText="1"/>
    </xf>
    <xf numFmtId="165" fontId="3" fillId="3" borderId="1" xfId="2" applyNumberFormat="1" applyFont="1" applyFill="1" applyBorder="1" applyAlignment="1" applyProtection="1">
      <alignment horizontal="center" vertical="center" wrapText="1"/>
    </xf>
    <xf numFmtId="0" fontId="3" fillId="3" borderId="1" xfId="3" applyFont="1" applyFill="1" applyBorder="1" applyAlignment="1">
      <alignment vertical="center" wrapText="1"/>
    </xf>
    <xf numFmtId="0" fontId="3" fillId="3" borderId="1" xfId="3" applyFont="1" applyFill="1" applyBorder="1" applyAlignment="1">
      <alignment horizontal="center" vertical="center" wrapText="1"/>
    </xf>
    <xf numFmtId="0" fontId="5" fillId="4" borderId="1" xfId="3" applyFont="1" applyFill="1" applyBorder="1" applyAlignment="1">
      <alignment horizontal="center" vertical="center" wrapText="1"/>
    </xf>
    <xf numFmtId="0" fontId="3" fillId="12" borderId="1" xfId="3" applyFont="1" applyFill="1" applyBorder="1" applyAlignment="1">
      <alignment horizontal="center" vertical="center" wrapText="1"/>
    </xf>
    <xf numFmtId="0" fontId="3" fillId="12" borderId="1" xfId="3" applyFont="1" applyFill="1" applyBorder="1" applyAlignment="1">
      <alignment vertical="center" wrapText="1"/>
    </xf>
    <xf numFmtId="164" fontId="3" fillId="12" borderId="1" xfId="1" applyFont="1" applyFill="1" applyBorder="1" applyAlignment="1" applyProtection="1">
      <alignment horizontal="center" vertical="center" wrapText="1"/>
    </xf>
    <xf numFmtId="165" fontId="3" fillId="12" borderId="1" xfId="2" applyNumberFormat="1" applyFont="1" applyFill="1" applyBorder="1" applyAlignment="1" applyProtection="1">
      <alignment horizontal="center" vertical="center" wrapText="1"/>
    </xf>
    <xf numFmtId="164" fontId="3" fillId="12" borderId="4" xfId="1" applyFont="1" applyFill="1" applyBorder="1" applyAlignment="1" applyProtection="1">
      <alignment horizontal="center" vertical="center" wrapText="1"/>
    </xf>
    <xf numFmtId="164" fontId="3" fillId="12" borderId="9" xfId="1" applyFont="1" applyFill="1" applyBorder="1" applyAlignment="1" applyProtection="1">
      <alignment horizontal="center" vertical="center" wrapText="1"/>
    </xf>
    <xf numFmtId="164" fontId="3" fillId="12" borderId="3" xfId="1" applyFont="1" applyFill="1" applyBorder="1" applyAlignment="1" applyProtection="1">
      <alignment horizontal="center" vertical="center" wrapText="1"/>
    </xf>
    <xf numFmtId="164" fontId="3" fillId="3" borderId="4" xfId="1" applyFont="1" applyFill="1" applyBorder="1" applyAlignment="1" applyProtection="1">
      <alignment horizontal="center" vertical="center" wrapText="1"/>
    </xf>
    <xf numFmtId="164" fontId="3" fillId="3" borderId="9" xfId="1" applyFont="1" applyFill="1" applyBorder="1" applyAlignment="1" applyProtection="1">
      <alignment horizontal="center" vertical="center" wrapText="1"/>
    </xf>
    <xf numFmtId="164" fontId="3" fillId="3" borderId="3" xfId="1" applyFont="1" applyFill="1" applyBorder="1" applyAlignment="1" applyProtection="1">
      <alignment horizontal="center" vertical="center" wrapText="1"/>
    </xf>
    <xf numFmtId="0" fontId="4" fillId="2" borderId="1" xfId="3" applyFont="1" applyFill="1" applyBorder="1" applyAlignment="1">
      <alignment horizontal="center" wrapText="1"/>
    </xf>
    <xf numFmtId="0" fontId="4" fillId="2" borderId="7" xfId="3" applyFont="1" applyFill="1" applyBorder="1" applyAlignment="1">
      <alignment horizontal="center" wrapText="1"/>
    </xf>
    <xf numFmtId="0" fontId="4" fillId="2" borderId="6" xfId="3" applyFont="1" applyFill="1" applyBorder="1" applyAlignment="1">
      <alignment horizontal="center" wrapText="1"/>
    </xf>
    <xf numFmtId="0" fontId="4" fillId="2" borderId="5" xfId="3" applyFont="1" applyFill="1" applyBorder="1" applyAlignment="1">
      <alignment horizontal="center" wrapText="1"/>
    </xf>
    <xf numFmtId="0" fontId="3" fillId="3" borderId="4" xfId="3" applyFont="1" applyFill="1" applyBorder="1" applyAlignment="1">
      <alignment horizontal="center" vertical="center" wrapText="1"/>
    </xf>
    <xf numFmtId="0" fontId="3" fillId="3" borderId="9" xfId="3" applyFont="1" applyFill="1" applyBorder="1" applyAlignment="1">
      <alignment horizontal="center" vertical="center" wrapText="1"/>
    </xf>
    <xf numFmtId="0" fontId="3" fillId="3" borderId="3" xfId="3" applyFont="1" applyFill="1" applyBorder="1" applyAlignment="1">
      <alignment horizontal="center" vertical="center" wrapText="1"/>
    </xf>
    <xf numFmtId="0" fontId="3" fillId="12" borderId="4" xfId="3" applyFont="1" applyFill="1" applyBorder="1" applyAlignment="1">
      <alignment horizontal="center" vertical="center" wrapText="1"/>
    </xf>
    <xf numFmtId="0" fontId="3" fillId="12" borderId="9" xfId="3" applyFont="1" applyFill="1" applyBorder="1" applyAlignment="1">
      <alignment horizontal="center" vertical="center" wrapText="1"/>
    </xf>
    <xf numFmtId="0" fontId="3" fillId="12" borderId="3" xfId="3" applyFont="1" applyFill="1" applyBorder="1" applyAlignment="1">
      <alignment horizontal="center" vertical="center" wrapText="1"/>
    </xf>
  </cellXfs>
  <cellStyles count="24">
    <cellStyle name="Accent 1 1" xfId="4"/>
    <cellStyle name="Accent 2 1" xfId="5"/>
    <cellStyle name="Accent 3 1" xfId="6"/>
    <cellStyle name="Accent 4" xfId="7"/>
    <cellStyle name="Bad 1" xfId="8"/>
    <cellStyle name="Error 1" xfId="9"/>
    <cellStyle name="Footnote 1" xfId="10"/>
    <cellStyle name="Good 1" xfId="11"/>
    <cellStyle name="Heading 1 1" xfId="12"/>
    <cellStyle name="Heading 2 1" xfId="13"/>
    <cellStyle name="Heading 3" xfId="14"/>
    <cellStyle name="Moeda" xfId="1" builtinId="4"/>
    <cellStyle name="Moeda 2" xfId="15"/>
    <cellStyle name="Neutral 1" xfId="16"/>
    <cellStyle name="Normal" xfId="0" builtinId="0"/>
    <cellStyle name="Normal 2" xfId="3"/>
    <cellStyle name="Note 1" xfId="17"/>
    <cellStyle name="Porcentagem" xfId="2" builtinId="5"/>
    <cellStyle name="Resultado" xfId="18"/>
    <cellStyle name="Resultado2" xfId="19"/>
    <cellStyle name="Status 1" xfId="20"/>
    <cellStyle name="Text 1" xfId="21"/>
    <cellStyle name="Título1" xfId="22"/>
    <cellStyle name="Warning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1409700</xdr:colOff>
      <xdr:row>0</xdr:row>
      <xdr:rowOff>0</xdr:rowOff>
    </xdr:from>
    <xdr:ext cx="3430441" cy="1304925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0"/>
          <a:ext cx="3430441" cy="13049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AMM34"/>
  <sheetViews>
    <sheetView tabSelected="1" topLeftCell="A16" zoomScaleNormal="100" workbookViewId="0">
      <selection activeCell="A25" sqref="A25:A27"/>
    </sheetView>
  </sheetViews>
  <sheetFormatPr defaultColWidth="9.140625" defaultRowHeight="15"/>
  <cols>
    <col min="1" max="1" width="24.7109375" customWidth="1"/>
    <col min="2" max="2" width="9.140625" style="1"/>
    <col min="3" max="3" width="24.7109375" style="1" customWidth="1"/>
    <col min="4" max="4" width="14.7109375" style="1" bestFit="1" customWidth="1"/>
    <col min="5" max="8" width="13.28515625" style="1" customWidth="1"/>
    <col min="9" max="9" width="17.42578125" style="1" customWidth="1"/>
    <col min="10" max="10" width="17.42578125" style="2" customWidth="1"/>
    <col min="11" max="16" width="9.140625" style="2"/>
    <col min="17" max="1027" width="9.140625" style="1"/>
  </cols>
  <sheetData>
    <row r="8" spans="1:10" ht="15.75" customHeight="1">
      <c r="A8" s="23" t="s">
        <v>8</v>
      </c>
      <c r="B8" s="24"/>
      <c r="C8" s="24"/>
      <c r="D8" s="24"/>
      <c r="E8" s="24"/>
      <c r="F8" s="24"/>
      <c r="G8" s="24"/>
      <c r="H8" s="24"/>
      <c r="I8" s="24"/>
      <c r="J8" s="25"/>
    </row>
    <row r="9" spans="1:10" ht="25.5">
      <c r="A9" s="11" t="s">
        <v>7</v>
      </c>
      <c r="B9" s="11" t="s">
        <v>6</v>
      </c>
      <c r="C9" s="11" t="s">
        <v>5</v>
      </c>
      <c r="D9" s="11" t="s">
        <v>4</v>
      </c>
      <c r="E9" s="11" t="s">
        <v>3</v>
      </c>
      <c r="F9" s="11" t="s">
        <v>10</v>
      </c>
      <c r="G9" s="11" t="s">
        <v>9</v>
      </c>
      <c r="H9" s="11" t="s">
        <v>11</v>
      </c>
      <c r="I9" s="11" t="s">
        <v>2</v>
      </c>
      <c r="J9" s="11" t="s">
        <v>1</v>
      </c>
    </row>
    <row r="10" spans="1:10" ht="38.25">
      <c r="A10" s="26" t="s">
        <v>16</v>
      </c>
      <c r="B10" s="10">
        <v>1</v>
      </c>
      <c r="C10" s="9" t="s">
        <v>13</v>
      </c>
      <c r="D10" s="7">
        <v>196000</v>
      </c>
      <c r="E10" s="8">
        <v>6.7599999999999993E-2</v>
      </c>
      <c r="F10" s="7">
        <f>IFERROR(D10*(1-E10),D10)</f>
        <v>182750.4</v>
      </c>
      <c r="G10" s="8">
        <v>0.29060000000000002</v>
      </c>
      <c r="H10" s="7">
        <f>F10*G10</f>
        <v>53107.266240000004</v>
      </c>
      <c r="I10" s="7">
        <f>F10+H10</f>
        <v>235857.66623999999</v>
      </c>
      <c r="J10" s="19">
        <f>SUM(I10:I12)</f>
        <v>1465677.588532248</v>
      </c>
    </row>
    <row r="11" spans="1:10" ht="38.25">
      <c r="A11" s="27"/>
      <c r="B11" s="10">
        <v>2</v>
      </c>
      <c r="C11" s="9" t="s">
        <v>14</v>
      </c>
      <c r="D11" s="7">
        <v>731551.7</v>
      </c>
      <c r="E11" s="8">
        <v>6.7599999999999993E-2</v>
      </c>
      <c r="F11" s="7">
        <f t="shared" ref="F11:F27" si="0">IFERROR(D11*(1-E11),D11)</f>
        <v>682098.80507999996</v>
      </c>
      <c r="G11" s="8">
        <v>0.29060000000000002</v>
      </c>
      <c r="H11" s="7">
        <f t="shared" ref="H11:H27" si="1">F11*G11</f>
        <v>198217.912756248</v>
      </c>
      <c r="I11" s="7">
        <f t="shared" ref="I11:I27" si="2">F11+H11</f>
        <v>880316.71783624799</v>
      </c>
      <c r="J11" s="20"/>
    </row>
    <row r="12" spans="1:10" ht="38.25">
      <c r="A12" s="28"/>
      <c r="B12" s="10">
        <v>3</v>
      </c>
      <c r="C12" s="9" t="s">
        <v>15</v>
      </c>
      <c r="D12" s="7">
        <v>270806.76</v>
      </c>
      <c r="E12" s="8" t="s">
        <v>12</v>
      </c>
      <c r="F12" s="7">
        <f t="shared" si="0"/>
        <v>270806.76</v>
      </c>
      <c r="G12" s="8">
        <v>0.29060000000000002</v>
      </c>
      <c r="H12" s="7">
        <f t="shared" si="1"/>
        <v>78696.444456000012</v>
      </c>
      <c r="I12" s="7">
        <f t="shared" si="2"/>
        <v>349503.20445600001</v>
      </c>
      <c r="J12" s="21"/>
    </row>
    <row r="13" spans="1:10" ht="38.25">
      <c r="A13" s="29" t="s">
        <v>17</v>
      </c>
      <c r="B13" s="12">
        <v>4</v>
      </c>
      <c r="C13" s="13" t="s">
        <v>13</v>
      </c>
      <c r="D13" s="14">
        <v>140000</v>
      </c>
      <c r="E13" s="15">
        <v>6.7599999999999993E-2</v>
      </c>
      <c r="F13" s="14">
        <f t="shared" si="0"/>
        <v>130536</v>
      </c>
      <c r="G13" s="15">
        <v>0.29060000000000002</v>
      </c>
      <c r="H13" s="14">
        <f t="shared" si="1"/>
        <v>37933.761600000005</v>
      </c>
      <c r="I13" s="14">
        <f t="shared" si="2"/>
        <v>168469.7616</v>
      </c>
      <c r="J13" s="16">
        <f t="shared" ref="J13" si="3">SUM(I13:I15)</f>
        <v>825429.32576680323</v>
      </c>
    </row>
    <row r="14" spans="1:10" ht="38.25">
      <c r="A14" s="30"/>
      <c r="B14" s="12">
        <v>5</v>
      </c>
      <c r="C14" s="13" t="s">
        <v>14</v>
      </c>
      <c r="D14" s="14">
        <v>429637.28</v>
      </c>
      <c r="E14" s="15">
        <v>6.7599999999999993E-2</v>
      </c>
      <c r="F14" s="14">
        <f t="shared" si="0"/>
        <v>400593.799872</v>
      </c>
      <c r="G14" s="15">
        <v>0.29060000000000002</v>
      </c>
      <c r="H14" s="14">
        <f t="shared" si="1"/>
        <v>116412.55824280321</v>
      </c>
      <c r="I14" s="14">
        <f t="shared" si="2"/>
        <v>517006.35811480321</v>
      </c>
      <c r="J14" s="17"/>
    </row>
    <row r="15" spans="1:10" ht="38.25">
      <c r="A15" s="31"/>
      <c r="B15" s="12">
        <v>6</v>
      </c>
      <c r="C15" s="13" t="s">
        <v>15</v>
      </c>
      <c r="D15" s="14">
        <v>108440.42</v>
      </c>
      <c r="E15" s="15" t="s">
        <v>12</v>
      </c>
      <c r="F15" s="14">
        <f t="shared" si="0"/>
        <v>108440.42</v>
      </c>
      <c r="G15" s="15">
        <v>0.29060000000000002</v>
      </c>
      <c r="H15" s="14">
        <f t="shared" si="1"/>
        <v>31512.786052000003</v>
      </c>
      <c r="I15" s="14">
        <f t="shared" si="2"/>
        <v>139953.20605199999</v>
      </c>
      <c r="J15" s="18"/>
    </row>
    <row r="16" spans="1:10" ht="38.25">
      <c r="A16" s="26" t="s">
        <v>18</v>
      </c>
      <c r="B16" s="10">
        <v>7</v>
      </c>
      <c r="C16" s="9" t="s">
        <v>13</v>
      </c>
      <c r="D16" s="7">
        <v>75000</v>
      </c>
      <c r="E16" s="8">
        <v>6.7599999999999993E-2</v>
      </c>
      <c r="F16" s="7">
        <f t="shared" si="0"/>
        <v>69930</v>
      </c>
      <c r="G16" s="8">
        <v>0.29060000000000002</v>
      </c>
      <c r="H16" s="7">
        <f t="shared" si="1"/>
        <v>20321.658000000003</v>
      </c>
      <c r="I16" s="7">
        <f t="shared" si="2"/>
        <v>90251.657999999996</v>
      </c>
      <c r="J16" s="19">
        <f t="shared" ref="J16" si="4">SUM(I16:I18)</f>
        <v>612972.96080637607</v>
      </c>
    </row>
    <row r="17" spans="1:10" ht="38.25">
      <c r="A17" s="27"/>
      <c r="B17" s="10">
        <v>8</v>
      </c>
      <c r="C17" s="9" t="s">
        <v>14</v>
      </c>
      <c r="D17" s="7">
        <v>316367.90000000002</v>
      </c>
      <c r="E17" s="8">
        <v>6.7599999999999993E-2</v>
      </c>
      <c r="F17" s="7">
        <f t="shared" si="0"/>
        <v>294981.42996000004</v>
      </c>
      <c r="G17" s="8">
        <v>0.29060000000000002</v>
      </c>
      <c r="H17" s="7">
        <f t="shared" si="1"/>
        <v>85721.60354637602</v>
      </c>
      <c r="I17" s="7">
        <f t="shared" si="2"/>
        <v>380703.03350637609</v>
      </c>
      <c r="J17" s="20"/>
    </row>
    <row r="18" spans="1:10" ht="38.25">
      <c r="A18" s="28"/>
      <c r="B18" s="10">
        <v>9</v>
      </c>
      <c r="C18" s="9" t="s">
        <v>15</v>
      </c>
      <c r="D18" s="7">
        <v>110040.5</v>
      </c>
      <c r="E18" s="8" t="s">
        <v>12</v>
      </c>
      <c r="F18" s="7">
        <f t="shared" si="0"/>
        <v>110040.5</v>
      </c>
      <c r="G18" s="8">
        <v>0.29060000000000002</v>
      </c>
      <c r="H18" s="7">
        <f t="shared" si="1"/>
        <v>31977.769300000004</v>
      </c>
      <c r="I18" s="7">
        <f t="shared" si="2"/>
        <v>142018.26930000001</v>
      </c>
      <c r="J18" s="21"/>
    </row>
    <row r="19" spans="1:10" ht="38.25">
      <c r="A19" s="29" t="s">
        <v>19</v>
      </c>
      <c r="B19" s="12">
        <v>10</v>
      </c>
      <c r="C19" s="13" t="s">
        <v>13</v>
      </c>
      <c r="D19" s="14">
        <v>106000</v>
      </c>
      <c r="E19" s="15">
        <v>6.7599999999999993E-2</v>
      </c>
      <c r="F19" s="14">
        <f t="shared" si="0"/>
        <v>98834.4</v>
      </c>
      <c r="G19" s="15">
        <v>0.29060000000000002</v>
      </c>
      <c r="H19" s="14">
        <f t="shared" si="1"/>
        <v>28721.27664</v>
      </c>
      <c r="I19" s="14">
        <f t="shared" si="2"/>
        <v>127555.67663999999</v>
      </c>
      <c r="J19" s="16">
        <f t="shared" ref="J19" si="5">SUM(I19:I21)</f>
        <v>706151.40320201754</v>
      </c>
    </row>
    <row r="20" spans="1:10" ht="38.25">
      <c r="A20" s="30"/>
      <c r="B20" s="12">
        <v>11</v>
      </c>
      <c r="C20" s="13" t="s">
        <v>14</v>
      </c>
      <c r="D20" s="14">
        <v>348332.54</v>
      </c>
      <c r="E20" s="15">
        <v>6.7599999999999993E-2</v>
      </c>
      <c r="F20" s="14">
        <f t="shared" si="0"/>
        <v>324785.26029599999</v>
      </c>
      <c r="G20" s="15">
        <v>0.29060000000000002</v>
      </c>
      <c r="H20" s="14">
        <f t="shared" si="1"/>
        <v>94382.596642017612</v>
      </c>
      <c r="I20" s="14">
        <f t="shared" si="2"/>
        <v>419167.85693801759</v>
      </c>
      <c r="J20" s="17"/>
    </row>
    <row r="21" spans="1:10" ht="38.25">
      <c r="A21" s="31"/>
      <c r="B21" s="12">
        <v>12</v>
      </c>
      <c r="C21" s="13" t="s">
        <v>15</v>
      </c>
      <c r="D21" s="14">
        <v>123530.04</v>
      </c>
      <c r="E21" s="15" t="s">
        <v>12</v>
      </c>
      <c r="F21" s="14">
        <f t="shared" si="0"/>
        <v>123530.04</v>
      </c>
      <c r="G21" s="15">
        <v>0.29060000000000002</v>
      </c>
      <c r="H21" s="14">
        <f t="shared" si="1"/>
        <v>35897.829623999998</v>
      </c>
      <c r="I21" s="14">
        <f t="shared" si="2"/>
        <v>159427.86962399998</v>
      </c>
      <c r="J21" s="18"/>
    </row>
    <row r="22" spans="1:10" ht="38.25">
      <c r="A22" s="26" t="s">
        <v>20</v>
      </c>
      <c r="B22" s="10">
        <v>13</v>
      </c>
      <c r="C22" s="9" t="s">
        <v>13</v>
      </c>
      <c r="D22" s="7">
        <v>107000</v>
      </c>
      <c r="E22" s="8">
        <v>6.7599999999999993E-2</v>
      </c>
      <c r="F22" s="7">
        <f t="shared" si="0"/>
        <v>99766.8</v>
      </c>
      <c r="G22" s="8">
        <v>0.29060000000000002</v>
      </c>
      <c r="H22" s="7">
        <f t="shared" si="1"/>
        <v>28992.232080000002</v>
      </c>
      <c r="I22" s="7">
        <f t="shared" si="2"/>
        <v>128759.03208</v>
      </c>
      <c r="J22" s="19">
        <f t="shared" ref="J22" si="6">SUM(I22:I24)</f>
        <v>941970.68568160571</v>
      </c>
    </row>
    <row r="23" spans="1:10" ht="38.25">
      <c r="A23" s="27"/>
      <c r="B23" s="10">
        <v>14</v>
      </c>
      <c r="C23" s="9" t="s">
        <v>14</v>
      </c>
      <c r="D23" s="7">
        <v>455401.49</v>
      </c>
      <c r="E23" s="8">
        <v>6.7599999999999993E-2</v>
      </c>
      <c r="F23" s="7">
        <f t="shared" si="0"/>
        <v>424616.34927599999</v>
      </c>
      <c r="G23" s="8">
        <v>0.29060000000000002</v>
      </c>
      <c r="H23" s="7">
        <f t="shared" si="1"/>
        <v>123393.5110996056</v>
      </c>
      <c r="I23" s="7">
        <f t="shared" si="2"/>
        <v>548009.86037560564</v>
      </c>
      <c r="J23" s="20"/>
    </row>
    <row r="24" spans="1:10" ht="38.25">
      <c r="A24" s="28"/>
      <c r="B24" s="10">
        <v>15</v>
      </c>
      <c r="C24" s="9" t="s">
        <v>15</v>
      </c>
      <c r="D24" s="7">
        <v>205487.21</v>
      </c>
      <c r="E24" s="8" t="s">
        <v>12</v>
      </c>
      <c r="F24" s="7">
        <f t="shared" si="0"/>
        <v>205487.21</v>
      </c>
      <c r="G24" s="8">
        <v>0.29060000000000002</v>
      </c>
      <c r="H24" s="7">
        <f t="shared" si="1"/>
        <v>59714.583226000002</v>
      </c>
      <c r="I24" s="7">
        <f t="shared" si="2"/>
        <v>265201.79322599998</v>
      </c>
      <c r="J24" s="21"/>
    </row>
    <row r="25" spans="1:10" ht="38.25">
      <c r="A25" s="29" t="s">
        <v>21</v>
      </c>
      <c r="B25" s="12">
        <v>16</v>
      </c>
      <c r="C25" s="13" t="s">
        <v>13</v>
      </c>
      <c r="D25" s="14">
        <v>90000</v>
      </c>
      <c r="E25" s="15">
        <v>6.7599999999999993E-2</v>
      </c>
      <c r="F25" s="14">
        <f t="shared" si="0"/>
        <v>83916</v>
      </c>
      <c r="G25" s="15">
        <v>0.29060000000000002</v>
      </c>
      <c r="H25" s="14">
        <f t="shared" si="1"/>
        <v>24385.989600000001</v>
      </c>
      <c r="I25" s="14">
        <f t="shared" si="2"/>
        <v>108301.9896</v>
      </c>
      <c r="J25" s="16">
        <f t="shared" ref="J25" si="7">SUM(I25:I27)</f>
        <v>622930.19939249766</v>
      </c>
    </row>
    <row r="26" spans="1:10" ht="38.25">
      <c r="A26" s="30"/>
      <c r="B26" s="12">
        <v>17</v>
      </c>
      <c r="C26" s="13" t="s">
        <v>14</v>
      </c>
      <c r="D26" s="14">
        <v>364749.54</v>
      </c>
      <c r="E26" s="15">
        <v>6.7599999999999993E-2</v>
      </c>
      <c r="F26" s="14">
        <f t="shared" si="0"/>
        <v>340092.47109599999</v>
      </c>
      <c r="G26" s="15">
        <v>0.29060000000000002</v>
      </c>
      <c r="H26" s="14">
        <f t="shared" si="1"/>
        <v>98830.872100497611</v>
      </c>
      <c r="I26" s="14">
        <f t="shared" si="2"/>
        <v>438923.34319649759</v>
      </c>
      <c r="J26" s="17"/>
    </row>
    <row r="27" spans="1:10" ht="38.25">
      <c r="A27" s="31"/>
      <c r="B27" s="12">
        <v>18</v>
      </c>
      <c r="C27" s="13" t="s">
        <v>15</v>
      </c>
      <c r="D27" s="14">
        <v>58658.66</v>
      </c>
      <c r="E27" s="15" t="s">
        <v>12</v>
      </c>
      <c r="F27" s="14">
        <f t="shared" si="0"/>
        <v>58658.66</v>
      </c>
      <c r="G27" s="15">
        <v>0.29060000000000002</v>
      </c>
      <c r="H27" s="14">
        <f t="shared" si="1"/>
        <v>17046.206596000004</v>
      </c>
      <c r="I27" s="14">
        <f t="shared" si="2"/>
        <v>75704.866596000007</v>
      </c>
      <c r="J27" s="18"/>
    </row>
    <row r="28" spans="1:10" ht="15.75">
      <c r="B28" s="6"/>
      <c r="C28" s="6"/>
      <c r="D28" s="22" t="s">
        <v>0</v>
      </c>
      <c r="E28" s="22"/>
      <c r="F28" s="22"/>
      <c r="G28" s="22"/>
      <c r="H28" s="5"/>
      <c r="I28" s="4">
        <f>SUM(I10:I27)</f>
        <v>5175132.1633815486</v>
      </c>
    </row>
    <row r="33" spans="4:4">
      <c r="D33" s="3"/>
    </row>
    <row r="34" spans="4:4">
      <c r="D34" s="3"/>
    </row>
  </sheetData>
  <mergeCells count="14">
    <mergeCell ref="D28:G28"/>
    <mergeCell ref="A8:J8"/>
    <mergeCell ref="A10:A12"/>
    <mergeCell ref="A13:A15"/>
    <mergeCell ref="A16:A18"/>
    <mergeCell ref="A19:A21"/>
    <mergeCell ref="A22:A24"/>
    <mergeCell ref="A25:A27"/>
    <mergeCell ref="J25:J27"/>
    <mergeCell ref="J10:J12"/>
    <mergeCell ref="J13:J15"/>
    <mergeCell ref="J16:J18"/>
    <mergeCell ref="J19:J21"/>
    <mergeCell ref="J22:J24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fitToHeight="0" orientation="landscape" horizontalDpi="300" verticalDpi="300" r:id="rId1"/>
  <headerFooter>
    <oddFooter>&amp;L&amp;"Calibri,Negrito"Estimativa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dcterms:created xsi:type="dcterms:W3CDTF">2022-11-24T17:08:42Z</dcterms:created>
  <dcterms:modified xsi:type="dcterms:W3CDTF">2023-06-01T13:33:00Z</dcterms:modified>
</cp:coreProperties>
</file>