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lena Hereda\Desktop\SEI 0096916-13.200 Reforma do Fórum de Jacobina\EDITAL\"/>
    </mc:Choice>
  </mc:AlternateContent>
  <xr:revisionPtr revIDLastSave="0" documentId="8_{676EC3D9-0F53-4A4F-8046-6D7B3D578660}" xr6:coauthVersionLast="45" xr6:coauthVersionMax="45" xr10:uidLastSave="{00000000-0000-0000-0000-000000000000}"/>
  <bookViews>
    <workbookView xWindow="75" yWindow="600" windowWidth="20415" windowHeight="10920" tabRatio="500" xr2:uid="{00000000-000D-0000-FFFF-FFFF00000000}"/>
  </bookViews>
  <sheets>
    <sheet name="PLANILHA JACOBINA EM BRANCO" sheetId="1" r:id="rId1"/>
  </sheets>
  <calcPr calcId="181029"/>
  <fileRecoveryPr repairLoad="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316" i="1" l="1"/>
  <c r="H315" i="1"/>
  <c r="H314" i="1"/>
  <c r="H313" i="1" s="1"/>
  <c r="H312" i="1"/>
  <c r="H311" i="1" s="1"/>
  <c r="H310" i="1"/>
  <c r="H309" i="1"/>
  <c r="H308" i="1"/>
  <c r="H307" i="1" s="1"/>
  <c r="H306" i="1"/>
  <c r="H305" i="1"/>
  <c r="H304" i="1"/>
  <c r="H303" i="1"/>
  <c r="H302" i="1"/>
  <c r="H301" i="1" s="1"/>
  <c r="H300" i="1"/>
  <c r="H299" i="1" s="1"/>
  <c r="H297" i="1"/>
  <c r="H296" i="1"/>
  <c r="H295" i="1"/>
  <c r="H294" i="1"/>
  <c r="H293" i="1"/>
  <c r="H292" i="1"/>
  <c r="H291" i="1"/>
  <c r="H290" i="1"/>
  <c r="H289" i="1" s="1"/>
  <c r="H288" i="1"/>
  <c r="H287" i="1"/>
  <c r="H286" i="1"/>
  <c r="H285" i="1"/>
  <c r="H284" i="1"/>
  <c r="H283" i="1"/>
  <c r="H282" i="1"/>
  <c r="H281" i="1"/>
  <c r="H280" i="1"/>
  <c r="H279" i="1"/>
  <c r="H278" i="1"/>
  <c r="H277" i="1" s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0" i="1" s="1"/>
  <c r="H261" i="1"/>
  <c r="H259" i="1"/>
  <c r="H258" i="1"/>
  <c r="H257" i="1"/>
  <c r="H256" i="1"/>
  <c r="H255" i="1"/>
  <c r="H254" i="1"/>
  <c r="H253" i="1"/>
  <c r="H252" i="1"/>
  <c r="H251" i="1" s="1"/>
  <c r="H250" i="1"/>
  <c r="H249" i="1"/>
  <c r="H248" i="1"/>
  <c r="H247" i="1"/>
  <c r="H246" i="1"/>
  <c r="H245" i="1"/>
  <c r="H244" i="1"/>
  <c r="H242" i="1" s="1"/>
  <c r="H243" i="1"/>
  <c r="H241" i="1"/>
  <c r="H240" i="1"/>
  <c r="H238" i="1" s="1"/>
  <c r="H239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 s="1"/>
  <c r="H212" i="1"/>
  <c r="H211" i="1"/>
  <c r="H210" i="1"/>
  <c r="H209" i="1"/>
  <c r="H208" i="1"/>
  <c r="H207" i="1"/>
  <c r="H206" i="1"/>
  <c r="H205" i="1"/>
  <c r="H204" i="1"/>
  <c r="H203" i="1" s="1"/>
  <c r="H202" i="1"/>
  <c r="H201" i="1"/>
  <c r="H200" i="1"/>
  <c r="H199" i="1"/>
  <c r="H198" i="1"/>
  <c r="H197" i="1"/>
  <c r="H196" i="1"/>
  <c r="H195" i="1"/>
  <c r="H194" i="1"/>
  <c r="H193" i="1"/>
  <c r="H192" i="1"/>
  <c r="H190" i="1" s="1"/>
  <c r="H191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 s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 s="1"/>
  <c r="H148" i="1"/>
  <c r="H146" i="1" s="1"/>
  <c r="H147" i="1"/>
  <c r="H145" i="1"/>
  <c r="H144" i="1"/>
  <c r="H143" i="1" s="1"/>
  <c r="H142" i="1"/>
  <c r="H141" i="1"/>
  <c r="H140" i="1"/>
  <c r="H139" i="1"/>
  <c r="H138" i="1"/>
  <c r="H136" i="1"/>
  <c r="H135" i="1"/>
  <c r="H134" i="1"/>
  <c r="H133" i="1"/>
  <c r="H132" i="1"/>
  <c r="H131" i="1"/>
  <c r="H130" i="1"/>
  <c r="H129" i="1"/>
  <c r="H128" i="1"/>
  <c r="H127" i="1" s="1"/>
  <c r="H126" i="1"/>
  <c r="H125" i="1"/>
  <c r="H124" i="1"/>
  <c r="H123" i="1"/>
  <c r="H122" i="1"/>
  <c r="H121" i="1" s="1"/>
  <c r="H120" i="1"/>
  <c r="H116" i="1" s="1"/>
  <c r="H119" i="1"/>
  <c r="H118" i="1"/>
  <c r="H117" i="1"/>
  <c r="H115" i="1"/>
  <c r="H114" i="1"/>
  <c r="H113" i="1"/>
  <c r="H112" i="1"/>
  <c r="H111" i="1" s="1"/>
  <c r="H110" i="1"/>
  <c r="H109" i="1"/>
  <c r="H108" i="1"/>
  <c r="H107" i="1"/>
  <c r="H106" i="1"/>
  <c r="H105" i="1" s="1"/>
  <c r="H103" i="1"/>
  <c r="H102" i="1"/>
  <c r="H101" i="1"/>
  <c r="H100" i="1"/>
  <c r="H99" i="1"/>
  <c r="H98" i="1"/>
  <c r="H97" i="1"/>
  <c r="H96" i="1"/>
  <c r="H94" i="1" s="1"/>
  <c r="H95" i="1"/>
  <c r="H93" i="1"/>
  <c r="H92" i="1"/>
  <c r="H91" i="1" s="1"/>
  <c r="H89" i="1"/>
  <c r="H88" i="1"/>
  <c r="H87" i="1"/>
  <c r="H86" i="1"/>
  <c r="H85" i="1"/>
  <c r="H84" i="1"/>
  <c r="H83" i="1"/>
  <c r="H82" i="1"/>
  <c r="H81" i="1" s="1"/>
  <c r="H80" i="1"/>
  <c r="H79" i="1"/>
  <c r="H78" i="1"/>
  <c r="H77" i="1"/>
  <c r="H76" i="1"/>
  <c r="H75" i="1"/>
  <c r="H74" i="1"/>
  <c r="H73" i="1"/>
  <c r="H72" i="1"/>
  <c r="H71" i="1"/>
  <c r="H70" i="1"/>
  <c r="H69" i="1" s="1"/>
  <c r="H67" i="1"/>
  <c r="H66" i="1"/>
  <c r="H65" i="1" s="1"/>
  <c r="H64" i="1"/>
  <c r="H63" i="1" s="1"/>
  <c r="H62" i="1"/>
  <c r="H61" i="1"/>
  <c r="H60" i="1"/>
  <c r="H59" i="1"/>
  <c r="H58" i="1"/>
  <c r="H57" i="1"/>
  <c r="H56" i="1"/>
  <c r="H55" i="1"/>
  <c r="H54" i="1"/>
  <c r="H53" i="1"/>
  <c r="H52" i="1"/>
  <c r="H50" i="1" s="1"/>
  <c r="H51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 s="1"/>
  <c r="H34" i="1" s="1"/>
  <c r="H33" i="1"/>
  <c r="H32" i="1"/>
  <c r="H31" i="1" s="1"/>
  <c r="H30" i="1"/>
  <c r="H29" i="1"/>
  <c r="H28" i="1"/>
  <c r="H27" i="1"/>
  <c r="H26" i="1"/>
  <c r="H25" i="1" s="1"/>
  <c r="H24" i="1"/>
  <c r="H22" i="1" s="1"/>
  <c r="H23" i="1"/>
  <c r="H21" i="1"/>
  <c r="H20" i="1"/>
  <c r="H19" i="1" s="1"/>
  <c r="H17" i="1"/>
  <c r="H16" i="1"/>
  <c r="H15" i="1"/>
  <c r="H14" i="1"/>
  <c r="H13" i="1"/>
  <c r="H12" i="1"/>
  <c r="H11" i="1"/>
  <c r="H10" i="1"/>
  <c r="H9" i="1"/>
  <c r="H8" i="1"/>
  <c r="H7" i="1" s="1"/>
  <c r="H68" i="1" l="1"/>
  <c r="H189" i="1"/>
  <c r="H188" i="1" s="1"/>
  <c r="H18" i="1"/>
  <c r="H317" i="1" s="1"/>
  <c r="H137" i="1"/>
  <c r="H90" i="1"/>
  <c r="H104" i="1"/>
  <c r="H298" i="1"/>
</calcChain>
</file>

<file path=xl/sharedStrings.xml><?xml version="1.0" encoding="utf-8"?>
<sst xmlns="http://schemas.openxmlformats.org/spreadsheetml/2006/main" count="1387" uniqueCount="843">
  <si>
    <t>OBRA:</t>
  </si>
  <si>
    <t>REFORMA DO FÓRUM ELEITORAL DE JACOBINA</t>
  </si>
  <si>
    <t>B.D.I – XX,XX%</t>
  </si>
  <si>
    <t>Encargos Sociais
Desonerados</t>
  </si>
  <si>
    <t xml:space="preserve">
Horista:  XX,00%
Mensalista:  XX%</t>
  </si>
  <si>
    <t>Planilha Orçamentária Sintética
BASE SINAPI – 06/2020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</si>
  <si>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</si>
  <si>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</si>
  <si>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</si>
  <si>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</si>
  <si>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</si>
  <si>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</si>
  <si>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</si>
  <si>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</si>
  <si>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 xml:space="preserve"> 1 </t>
  </si>
  <si>
    <t>DESPESAS ADMINISTRATIVAS</t>
  </si>
  <si>
    <t xml:space="preserve"> 1.1 </t>
  </si>
  <si>
    <t>DESPESAS COM PESSOAL</t>
  </si>
  <si>
    <t xml:space="preserve"> 1.1.1 </t>
  </si>
  <si>
    <t xml:space="preserve"> 93565 </t>
  </si>
  <si>
    <t>SINAPI</t>
  </si>
  <si>
    <t>ENGENHEIRO CIVIL DE OBRA JUNIOR COM ENCARGOS COMPLEMENTARES</t>
  </si>
  <si>
    <t>MÊS</t>
  </si>
  <si>
    <t xml:space="preserve"> 1.1.2 </t>
  </si>
  <si>
    <t xml:space="preserve"> 93572 </t>
  </si>
  <si>
    <t>ENCARREGADO GERAL DE OBRAS COM ENCARGOS COMPLEMENTARES</t>
  </si>
  <si>
    <t xml:space="preserve"> 1.1.3 </t>
  </si>
  <si>
    <t xml:space="preserve"> CP-00001 </t>
  </si>
  <si>
    <t>Próprio</t>
  </si>
  <si>
    <t>VIGIA NOTURNO COM ENCARGOS COMPLEMENTARES</t>
  </si>
  <si>
    <t xml:space="preserve"> 1.2 </t>
  </si>
  <si>
    <t>DESPESA DE CONSUMO GERAL</t>
  </si>
  <si>
    <t xml:space="preserve"> 1.2.1 </t>
  </si>
  <si>
    <t xml:space="preserve"> CI00005 </t>
  </si>
  <si>
    <t>CONSUMO DE MATERIAIS DE ESCRITÓRIO</t>
  </si>
  <si>
    <t xml:space="preserve"> 1.2.2 </t>
  </si>
  <si>
    <t xml:space="preserve"> CI00004 </t>
  </si>
  <si>
    <t>CONSUMO DE MATERIAL DE LIMPEZA</t>
  </si>
  <si>
    <t xml:space="preserve"> 1.2.3 </t>
  </si>
  <si>
    <t xml:space="preserve"> CI00003 </t>
  </si>
  <si>
    <t>CONSUMO DE MEDICAMENTOS PRONTO SOCORRO</t>
  </si>
  <si>
    <t xml:space="preserve"> 1.3 </t>
  </si>
  <si>
    <t>LIMPEZA</t>
  </si>
  <si>
    <t xml:space="preserve"> 1.3.1 </t>
  </si>
  <si>
    <t xml:space="preserve"> CP20002 </t>
  </si>
  <si>
    <t>LIMPEZA PERMANENTE DA OBRA</t>
  </si>
  <si>
    <t xml:space="preserve"> 2 </t>
  </si>
  <si>
    <t>CANTEIRO/MANUTENÇÃO/CONSUMO</t>
  </si>
  <si>
    <t xml:space="preserve"> 2.1 </t>
  </si>
  <si>
    <t>CANTEIRO DE OBRA/MOBILIZAÇÃO</t>
  </si>
  <si>
    <t xml:space="preserve"> 2.1.1</t>
  </si>
  <si>
    <t xml:space="preserve"> CML00649 </t>
  </si>
  <si>
    <t>PLACA DE OBRA EM CHAPA DE AÇO GALVANIZADO, INSTALADA</t>
  </si>
  <si>
    <t>m²</t>
  </si>
  <si>
    <t xml:space="preserve"> 2.1.2 </t>
  </si>
  <si>
    <t xml:space="preserve"> CM00200 </t>
  </si>
  <si>
    <t>MOBILIZAÇÃO PARA INSTALAÇÃO DO CANTEIRO DE OBRAS</t>
  </si>
  <si>
    <t>UN</t>
  </si>
  <si>
    <t xml:space="preserve"> 2.2 </t>
  </si>
  <si>
    <t>TAXAS E IMPOSTOS</t>
  </si>
  <si>
    <t xml:space="preserve"> 2.2.1 </t>
  </si>
  <si>
    <t xml:space="preserve"> CM00318 </t>
  </si>
  <si>
    <t>ART</t>
  </si>
  <si>
    <t xml:space="preserve"> 2.2.2 </t>
  </si>
  <si>
    <t xml:space="preserve"> CM00413 </t>
  </si>
  <si>
    <t>TAXA HABITE-SE</t>
  </si>
  <si>
    <t xml:space="preserve"> 2.3 </t>
  </si>
  <si>
    <t>SEGURANÇA E MEDICINA DO TRABALHO</t>
  </si>
  <si>
    <t xml:space="preserve"> 2.3.1 </t>
  </si>
  <si>
    <t xml:space="preserve"> CM00223 </t>
  </si>
  <si>
    <t>PCMAT</t>
  </si>
  <si>
    <t xml:space="preserve"> 2.3.2 </t>
  </si>
  <si>
    <t xml:space="preserve"> CM00224 </t>
  </si>
  <si>
    <t>PCMSO</t>
  </si>
  <si>
    <t xml:space="preserve"> 2.4 </t>
  </si>
  <si>
    <t>LOCAÇÃO DE EQUIPAMENTOS</t>
  </si>
  <si>
    <t xml:space="preserve"> 2.4.1 </t>
  </si>
  <si>
    <t xml:space="preserve"> CM00189 </t>
  </si>
  <si>
    <t>ANDAIME METÁLICO DE ENCAIXE, TIPO TORRE COM LARGURA ENTRE 1,0 E 1,5M ( H= 1,0 M ) - LOCAÇÃO / MONTAGEM / DESMONTAGEM</t>
  </si>
  <si>
    <t>M/MÊS</t>
  </si>
  <si>
    <t xml:space="preserve"> 2.4.2 </t>
  </si>
  <si>
    <t xml:space="preserve"> CM00190 </t>
  </si>
  <si>
    <t>ANDAIME METÁLICO TIPO FACHADEIRO, LARGURA= 1,20 M, ALTURA= 2,00 M – LOCAÇÃO / MONTAGEM / DESMONTAGEM</t>
  </si>
  <si>
    <t>M²/MÊS</t>
  </si>
  <si>
    <t xml:space="preserve"> 2.5 </t>
  </si>
  <si>
    <t>INSTALAÇÕES PROVISÓRIAS</t>
  </si>
  <si>
    <t xml:space="preserve"> 2.5.1 </t>
  </si>
  <si>
    <t xml:space="preserve"> CML00510 </t>
  </si>
  <si>
    <t>LOCACAO DE CONTAINER 2,30 X 6,00 M, ALT. 2,50 M,  PARA SANITARIO,  COM 4 BACIAS, 8 CHUVEIROS,1 LAVATORIO E 1 MICTORIO</t>
  </si>
  <si>
    <t xml:space="preserve"> 2.5.2 </t>
  </si>
  <si>
    <t xml:space="preserve"> CM00071 </t>
  </si>
  <si>
    <t>INSTALAÇÃO PROVISÓRIA DE ÁGUA / ESGOTO / ENERGIA-PARA CONTAINER</t>
  </si>
  <si>
    <t xml:space="preserve"> 3 </t>
  </si>
  <si>
    <t>SERVIÇOS PRELIMINARES</t>
  </si>
  <si>
    <t xml:space="preserve"> 3.1 </t>
  </si>
  <si>
    <t xml:space="preserve">DEMOLIÇÕES E REMOÇÕES GERAL </t>
  </si>
  <si>
    <t xml:space="preserve"> 3.1.1 </t>
  </si>
  <si>
    <t xml:space="preserve"> 97647 </t>
  </si>
  <si>
    <t>REMOÇÃO DE TELHAS, DE FIBROCIMENTO, METÁLICA E CERÂMICA, DE FORMA MANUAL, SEM REAPROVEITAMENTO. AF_12/2017</t>
  </si>
  <si>
    <t xml:space="preserve"> 3.1.2 </t>
  </si>
  <si>
    <t xml:space="preserve"> CM00536 </t>
  </si>
  <si>
    <t>REMOÇÃO DE FORRO DE PVC</t>
  </si>
  <si>
    <t>M²</t>
  </si>
  <si>
    <t xml:space="preserve"> 3.1.3 </t>
  </si>
  <si>
    <t xml:space="preserve"> 97633 </t>
  </si>
  <si>
    <t>DEMOLIÇÃO DE REVESTIMENTO CERÂMICO, DE FORMA MANUAL, SEM REAPROVEITAMENTO. AF_12/2017</t>
  </si>
  <si>
    <t xml:space="preserve"> 3.1.4 </t>
  </si>
  <si>
    <t xml:space="preserve"> CML00527 </t>
  </si>
  <si>
    <t>DEMOLIÇÃO PISO ALTA RESISTÊNCIA, DE FORMA MECANIZADA, SEM REAPROVEITAMENTO</t>
  </si>
  <si>
    <t xml:space="preserve"> 3.1.5 </t>
  </si>
  <si>
    <t xml:space="preserve"> CP10004 </t>
  </si>
  <si>
    <t>DEMOLICAO DE PISO DE CONCRETO COM UTILIZAÇÃO DE MARTELO ROMPEDOR PNEUMATICO</t>
  </si>
  <si>
    <t>M³</t>
  </si>
  <si>
    <t xml:space="preserve"> 3.1.6 </t>
  </si>
  <si>
    <t xml:space="preserve"> CAM065 </t>
  </si>
  <si>
    <t>DEMOLIÇÃO DE MEIO FIO GRANITICO OU PRÉ-MOLDADO</t>
  </si>
  <si>
    <t>M</t>
  </si>
  <si>
    <t xml:space="preserve"> 3.1.7 </t>
  </si>
  <si>
    <t xml:space="preserve"> CP10037 </t>
  </si>
  <si>
    <t>REMOÇÃO CUIDADOSA DE JANELAS, DE FORMA MANUAL, COM REAPROVEITAMENTO.</t>
  </si>
  <si>
    <t xml:space="preserve"> 3.1.8</t>
  </si>
  <si>
    <t xml:space="preserve"> CM00036 </t>
  </si>
  <si>
    <t>REMOÇÃO BARRA DE APOIO, COM REAPROVEITAMENTO</t>
  </si>
  <si>
    <t xml:space="preserve"> 3.1.9 </t>
  </si>
  <si>
    <t xml:space="preserve"> 97644 </t>
  </si>
  <si>
    <t>REMOÇÃO DE PORTAS, DE FORMA MANUAL, SEM REAPROVEITAMENTO. AF_12/2017</t>
  </si>
  <si>
    <t xml:space="preserve"> 3.1.10 </t>
  </si>
  <si>
    <t xml:space="preserve"> CAM031 </t>
  </si>
  <si>
    <t>REMOÇÃO DE CAIXA D'ÁGUA EM POLIETILENO SEM REAPROVEITAMENTO DE MATERIAL</t>
  </si>
  <si>
    <t xml:space="preserve"> 3.1.11 </t>
  </si>
  <si>
    <t xml:space="preserve"> 99814 </t>
  </si>
  <si>
    <t>LIMPEZA DE SUPERFÍCIE COM JATO DE ALTA PRESSÃO. AF_04/2019</t>
  </si>
  <si>
    <t xml:space="preserve"> 3.1.12 </t>
  </si>
  <si>
    <t xml:space="preserve"> CM00563 </t>
  </si>
  <si>
    <t>REMOÇÃO DE GRADES EM F°F° COM REAPROVEITAMENTO DE MATERIAL</t>
  </si>
  <si>
    <t xml:space="preserve"> 3.1.13 </t>
  </si>
  <si>
    <t xml:space="preserve"> CML00513 </t>
  </si>
  <si>
    <t>REMOÇÃO DE PINTURA A OLEO/ESMALTE SOBRE SUPERFICIE METALICA</t>
  </si>
  <si>
    <t xml:space="preserve"> 3.1.14 </t>
  </si>
  <si>
    <t xml:space="preserve"> CAM034 </t>
  </si>
  <si>
    <t>DEMOLIÇÃO DE REBOCO</t>
  </si>
  <si>
    <t xml:space="preserve"> 3.2</t>
  </si>
  <si>
    <t>DEMOLIÇÃO DE CALHAS/RUFOS/IMPERMEABILIZAÇÃO</t>
  </si>
  <si>
    <t>3.2.1</t>
  </si>
  <si>
    <t xml:space="preserve"> 97628 </t>
  </si>
  <si>
    <t xml:space="preserve">DEMOLIÇÃO DE LAJES, DE FORMA MANUAL, SEM REAPROVEITAMENTO. AF_12/2017 </t>
  </si>
  <si>
    <t>m³</t>
  </si>
  <si>
    <t>3.2.2</t>
  </si>
  <si>
    <t xml:space="preserve"> CP10010 </t>
  </si>
  <si>
    <t>REMOCAO DE PROTEÇÃO MECÂNICA DE IMPERMEABILIZAÇÃO</t>
  </si>
  <si>
    <t>3.2.3</t>
  </si>
  <si>
    <t xml:space="preserve"> 97622 </t>
  </si>
  <si>
    <t>DEMOLIÇÃO DE ALVENARIA DE BLOCO FURADO, DE FORMA MANUAL, SEM REAPROVEITAMENTO. AF_12/2017</t>
  </si>
  <si>
    <t>3.2.4</t>
  </si>
  <si>
    <t xml:space="preserve"> CM00019 </t>
  </si>
  <si>
    <t>REMOÇÃO DE IMPERMEABILIZAÇÃO</t>
  </si>
  <si>
    <t>3.2.5</t>
  </si>
  <si>
    <t xml:space="preserve"> CAM033 </t>
  </si>
  <si>
    <t>DEMOLIÇÃO DE CONTRAPISO DE REGULARIZAÇÃO</t>
  </si>
  <si>
    <t xml:space="preserve"> 3.3</t>
  </si>
  <si>
    <t>DEMOLIÇÃO LAJE IMPERMEABILIZADA E RESERVATÓRIO</t>
  </si>
  <si>
    <t>3.3.1</t>
  </si>
  <si>
    <t>REMOÇÃO DE PROTEÇÃO MECÂNICA DE IMPERMEABILIZAÇÃO</t>
  </si>
  <si>
    <t>3.3.2</t>
  </si>
  <si>
    <t>3.3.3</t>
  </si>
  <si>
    <t>3.4</t>
  </si>
  <si>
    <t>REMOÇÃO DE ACESSÓRIOS EXISTENTES</t>
  </si>
  <si>
    <t>3.4.1</t>
  </si>
  <si>
    <t xml:space="preserve"> 97664 </t>
  </si>
  <si>
    <t>REMOÇÃO DE ACESSÓRIOS, DE FORMA MANUAL, SEM REAPROVEITAMENTO. AF_12/2017</t>
  </si>
  <si>
    <t>3.4.2</t>
  </si>
  <si>
    <t xml:space="preserve"> CAM045 </t>
  </si>
  <si>
    <t>REMOÇÃO DE CAIXA DE PASSAGEM PARA DRENAGEM SEM REAPROVEITAMENTO DE MATERIAL</t>
  </si>
  <si>
    <t>3.5</t>
  </si>
  <si>
    <t>DEMOLIÇÃO DE PISOS</t>
  </si>
  <si>
    <t>3.5.1</t>
  </si>
  <si>
    <t>DEMOLIÇÃO DE LAJES, DE FORMA MANUAL, SEM REAPROVEITAMENTO. AF_12/2017 Ajustes para passeios, rampas, passeio casa de gás  Instalação de piso tátil</t>
  </si>
  <si>
    <t>3.6</t>
  </si>
  <si>
    <t>EXPURGO E TRANSPORTE</t>
  </si>
  <si>
    <t>3.6.1</t>
  </si>
  <si>
    <t xml:space="preserve"> 72897 </t>
  </si>
  <si>
    <t>CARGA MANUAL DE ENTULHO EM CAMINHAO BASCULANTE 6 M3</t>
  </si>
  <si>
    <t>3.6.2</t>
  </si>
  <si>
    <t xml:space="preserve"> 72900 </t>
  </si>
  <si>
    <t>TRANSPORTE DE ENTULHO COM CAMINHAO BASCULANTE 6 M3, RODOVIA PAVIMENTADA, DMT 0,5 A 1,0 KM</t>
  </si>
  <si>
    <t xml:space="preserve"> 4 </t>
  </si>
  <si>
    <t>FUNDAÇÕES</t>
  </si>
  <si>
    <t xml:space="preserve"> 4.1 </t>
  </si>
  <si>
    <t>REFORÇO DE FUNDAÇÃO</t>
  </si>
  <si>
    <t xml:space="preserve"> 4.1.1 </t>
  </si>
  <si>
    <t xml:space="preserve"> CM00561 </t>
  </si>
  <si>
    <t>ESCAVAÇÃO MANUAL A TRADO PARA ESTACAS COM DIÂMETRO 20,0 cm</t>
  </si>
  <si>
    <t xml:space="preserve"> 4.1.2 </t>
  </si>
  <si>
    <t xml:space="preserve"> 96523 </t>
  </si>
  <si>
    <t>ESCAVAÇÃO MANUAL PARA BLOCO DE COROAMENTO OU SAPATA, COM PREVISÃO DE FÔRMA. AF_06/2017</t>
  </si>
  <si>
    <t xml:space="preserve"> 4.1.3 </t>
  </si>
  <si>
    <t xml:space="preserve"> 96540 </t>
  </si>
  <si>
    <t>FABRICAÇÃO, MONTAGEM E DESMONTAGEM DE FÔRMA PARA BLOCO DE COROAMENTO, EM CHAPA DE MADEIRA COMPENSADA RESINADA, E=17 MM, 4 UTILIZAÇÕES. AF_06/2017</t>
  </si>
  <si>
    <t xml:space="preserve"> 4.1.4 </t>
  </si>
  <si>
    <t xml:space="preserve"> 96995 </t>
  </si>
  <si>
    <t>REATERRO MANUAL APILOADO COM SOQUETE. AF_10/2017</t>
  </si>
  <si>
    <t xml:space="preserve"> 4.1.5 </t>
  </si>
  <si>
    <t xml:space="preserve"> 92269 </t>
  </si>
  <si>
    <t>FABRICAÇÃO DE FÔRMA PARA PILARES E ESTRUTURAS SIMILARES, EM MADEIRA SERRADA, E=25 MM. AF_12/2015</t>
  </si>
  <si>
    <t xml:space="preserve"> 4.1.6 </t>
  </si>
  <si>
    <t xml:space="preserve"> 92792 </t>
  </si>
  <si>
    <t>CORTE E DOBRA DE AÇO CA-50, DIÂMETRO DE 6,3 MM, UTILIZADO EM ESTRUTURAS DIVERSAS, EXCETO LAJES. AF_12/2015</t>
  </si>
  <si>
    <t>KG</t>
  </si>
  <si>
    <t xml:space="preserve"> 4.1.7 </t>
  </si>
  <si>
    <t xml:space="preserve"> 92791 </t>
  </si>
  <si>
    <t>CORTE E DOBRA DE AÇO CA-60, DIÂMETRO DE 5,0 MM, UTILIZADO EM ESTRUTURAS DIVERSAS, EXCETO LAJES. AF_12/2015</t>
  </si>
  <si>
    <t xml:space="preserve"> 4.1.8 </t>
  </si>
  <si>
    <t xml:space="preserve"> 92794 </t>
  </si>
  <si>
    <t>CORTE E DOBRA DE AÇO CA-50, DIÂMETRO DE 10,0 MM, UTILIZADO EM ESTRUTURAS DIVERSAS, EXCETO LAJES. AF_12/2015</t>
  </si>
  <si>
    <t xml:space="preserve"> 4.1.9 </t>
  </si>
  <si>
    <t xml:space="preserve"> CM00562 </t>
  </si>
  <si>
    <t>CONCRETO FCK 30 PREPARO E LANÇAMENTO MANUAL EM ALICERCES</t>
  </si>
  <si>
    <t xml:space="preserve"> 4.1.10 </t>
  </si>
  <si>
    <t xml:space="preserve"> 4.1.11 </t>
  </si>
  <si>
    <t xml:space="preserve"> 4.2 </t>
  </si>
  <si>
    <t>VIGA BALDRAME</t>
  </si>
  <si>
    <t xml:space="preserve"> 4.2.1 </t>
  </si>
  <si>
    <t xml:space="preserve"> 4.2.2 </t>
  </si>
  <si>
    <t xml:space="preserve"> 96539 </t>
  </si>
  <si>
    <t>FABRICAÇÃO, MONTAGEM E DESMONTAGEM DE FÔRMA PARA VIGA BALDRAME, EM CHAPA DE MADEIRA COMPENSADA RESINADA, E=17 MM, 2 UTILIZAÇÕES. AF_06/2017</t>
  </si>
  <si>
    <t xml:space="preserve"> 4.2.3 </t>
  </si>
  <si>
    <t xml:space="preserve"> 4.2.4 </t>
  </si>
  <si>
    <t xml:space="preserve"> 4.2.5 </t>
  </si>
  <si>
    <t xml:space="preserve"> 92761 </t>
  </si>
  <si>
    <t>ARMAÇÃO DE PILAR OU VIGA DE UMA ESTRUTURA CONVENCIONAL DE CONCRETO ARMADO EM UM EDIFÍCIO DE MÚLTIPLOS PAVIMENTOS UTILIZANDO AÇO CA-50 DE 8,0 MM - MONTAGEM. AF_12/2015</t>
  </si>
  <si>
    <t xml:space="preserve"> 4.2.6 </t>
  </si>
  <si>
    <t xml:space="preserve"> 4.2.7 </t>
  </si>
  <si>
    <t xml:space="preserve"> 4.2.8 </t>
  </si>
  <si>
    <t xml:space="preserve"> 5 </t>
  </si>
  <si>
    <t>COBERTURA</t>
  </si>
  <si>
    <t>5.1</t>
  </si>
  <si>
    <t>TELHAMENTO</t>
  </si>
  <si>
    <t xml:space="preserve"> 5.1 </t>
  </si>
  <si>
    <t xml:space="preserve"> CM00022 </t>
  </si>
  <si>
    <t>TELHAMENTO COM TELHA ONDULADA DE FIBROCIMENTO E = 8 MM, COM RECOBRIMENTO LATERAL DE 1/4 DE ONDA PARA TELHADO COM INCLINAÇÃO MAIOR QUE 10°, COM ATÉ 2 ÁGUAS, INCLUSO IÇAMENTO.</t>
  </si>
  <si>
    <t xml:space="preserve"> 5.2 </t>
  </si>
  <si>
    <t xml:space="preserve"> CM00023 </t>
  </si>
  <si>
    <t>CUMEEIRA PARA TELHA DE FIBROCIMENTO ONDULADA E = 8 MM, INCLUSO ACESSÓRIOS DE FIXAÇÃO E IÇAMENTO-FORNECIMENTO E INSTALAÇÃO</t>
  </si>
  <si>
    <t>5.2</t>
  </si>
  <si>
    <t>CALHAS / RUFOS</t>
  </si>
  <si>
    <t>5.2.1</t>
  </si>
  <si>
    <t xml:space="preserve"> 89168 </t>
  </si>
  <si>
    <t>(COMPOSIÇÃO REPRESENTATIVA) DO SERVIÇO DE ALVENARIA DE VEDAÇÃO DE BLOCOS VAZADOS DE CERÂMICA DE 9X19X19CM (ESPESSURA 9CM), PARA EDIFICAÇÃO HABITACIONAL UNIFAMILIAR (CASA) E EDIFICAÇÃO PÚBLICA PADRÃO. AF_11/2014</t>
  </si>
  <si>
    <t>5.2.2</t>
  </si>
  <si>
    <t xml:space="preserve"> 87879 </t>
  </si>
  <si>
    <t>CHAPISCO APLICADO EM ALVENARIAS E ESTRUTURAS DE CONCRETO INTERNAS, COM COLHER DE PEDREIRO.  ARGAMASSA TRAÇO 1:3 COM PREPARO EM BETONEIRA 400L. AF_06/2014</t>
  </si>
  <si>
    <t>5.2.3</t>
  </si>
  <si>
    <t xml:space="preserve"> 87792 </t>
  </si>
  <si>
    <t>EMBOÇO OU MASSA ÚNICA EM ARGAMASSA TRAÇO 1:2:8, PREPARO MECÂNICO COM BETONEIRA 400 L, APLICADA MANUALMENTE EM PANOS CEGOS DE FACHADA (SEM PRESENÇA DE VÃOS), ESPESSURA DE 25 MM. AF_06/2014</t>
  </si>
  <si>
    <t>5.2.4</t>
  </si>
  <si>
    <t>5.2.5</t>
  </si>
  <si>
    <t xml:space="preserve"> 92759 </t>
  </si>
  <si>
    <t>ARMAÇÃO DE PILAR OU VIGA DE UMA ESTRUTURA CONVENCIONAL DE CONCRETO ARMADO EM UM EDIFÍCIO DE MÚLTIPLOS PAVIMENTOS UTILIZANDO AÇO CA-60 DE 5,0 MM - MONTAGEM. AF_12/2015</t>
  </si>
  <si>
    <t>5.2.6</t>
  </si>
  <si>
    <t xml:space="preserve"> CAM040 </t>
  </si>
  <si>
    <t>CONCRETO FCK 20 PREPARO MECANICO E LANÇAMENTO MANUAL COM BALDES EM ESTRUTURAS</t>
  </si>
  <si>
    <t>5.2.7</t>
  </si>
  <si>
    <t xml:space="preserve"> 92267 </t>
  </si>
  <si>
    <t>FABRICAÇÃO DE FÔRMA PARA LAJES, EM CHAPA DE MADEIRA COMPENSADA RESINADA, E = 17 MM. AF_12/2015</t>
  </si>
  <si>
    <t>5.2.8</t>
  </si>
  <si>
    <t xml:space="preserve"> 92768 </t>
  </si>
  <si>
    <t>ARMAÇÃO DE LAJE DE UMA ESTRUTURA CONVENCIONAL DE CONCRETO ARMADO EM UM EDIFÍCIO DE MÚLTIPLOS PAVIMENTOS UTILIZANDO AÇO CA-60 DE 5,0 MM - MONTAGEM. AF_12/2015</t>
  </si>
  <si>
    <t>5.2.9</t>
  </si>
  <si>
    <t xml:space="preserve"> 6 </t>
  </si>
  <si>
    <t>IMPERMEABILIZAÇÃO / TRATAMENTO</t>
  </si>
  <si>
    <t xml:space="preserve"> 6.1 </t>
  </si>
  <si>
    <t>CALHAS/RUFOS</t>
  </si>
  <si>
    <t>6.1.1</t>
  </si>
  <si>
    <t xml:space="preserve"> 98546 </t>
  </si>
  <si>
    <t>IMPERMEABILIZAÇÃO DE SUPERFÍCIE COM MANTA ASFÁLTICA, UMA CAMADA, INCLUSIVE APLICAÇÃO DE PRIMER ASFÁLTICO, E=3MM. AF_06/2018</t>
  </si>
  <si>
    <t>6.1.2</t>
  </si>
  <si>
    <t xml:space="preserve"> CM00132 </t>
  </si>
  <si>
    <t>FORNECIMENTO/INSTALACAO PAPEL KRAFT, PARA IMPERMEABILIZACAO.</t>
  </si>
  <si>
    <t>6.1.3</t>
  </si>
  <si>
    <t xml:space="preserve"> 87767 </t>
  </si>
  <si>
    <t>CONTRAPISO EM ARGAMASSA TRAÇO 1:4 (CIMENTO E AREIA), PREPARO MANUAL, APLICADO EM ÁREAS MOLHADAS SOBRE IMPERMEABILIZAÇÃO, ESPESSURA 4CM. AF_06/2014</t>
  </si>
  <si>
    <t>6.1.4</t>
  </si>
  <si>
    <t xml:space="preserve"> 98565 </t>
  </si>
  <si>
    <t>PROTEÇÃO MECÂNICA DE SUPERFICIE HORIZONTAL COM ARGAMASSA DE CIMENTO E AREIA, TRAÇO 1:3, E=3CM. AF_06/2018</t>
  </si>
  <si>
    <t>6.1.5</t>
  </si>
  <si>
    <t xml:space="preserve"> CM00021 </t>
  </si>
  <si>
    <t>IMPERMEABILIZACAO COM PINTURA A BASE DE RESINA ACRÍLICA, TRÊS DEMAOS, INCLUSIVE TECIDO DE REFORÇO-EM RUFO</t>
  </si>
  <si>
    <t xml:space="preserve"> 6.2 </t>
  </si>
  <si>
    <t>LAJES</t>
  </si>
  <si>
    <t xml:space="preserve"> 6.2.1 </t>
  </si>
  <si>
    <t xml:space="preserve"> 6.2.2 </t>
  </si>
  <si>
    <t xml:space="preserve"> 6.2.3 </t>
  </si>
  <si>
    <t xml:space="preserve"> 6.2.4 </t>
  </si>
  <si>
    <t>6.3</t>
  </si>
  <si>
    <t>APLICAÇÃO DE TELA NAS PLATIBANDAS E PAREDES COM FISSURAS</t>
  </si>
  <si>
    <t>6.3.1</t>
  </si>
  <si>
    <t xml:space="preserve"> CP80001 </t>
  </si>
  <si>
    <t>APLICAÇÃO DE TELA FIX LARGURA 15CM. PARA TRINCAS E JUNTAS</t>
  </si>
  <si>
    <t>6.3.2</t>
  </si>
  <si>
    <t xml:space="preserve"> 97631 </t>
  </si>
  <si>
    <t>DEMOLIÇÃO DE ARGAMASSAS, DE FORMA MANUAL, SEM REAPROVEITAMENTO. AF_12/2017</t>
  </si>
  <si>
    <t>6.3.3</t>
  </si>
  <si>
    <t xml:space="preserve"> 87873 </t>
  </si>
  <si>
    <t>CHAPISCO APLICADO EM ALVENARIAS E ESTRUTURAS DE CONCRETO INTERNAS, COM ROLO PARA TEXTURA ACRÍLICA.  ARGAMASSA TRAÇO 1:4 E EMULSÃO POLIMÉRICA (ADESIVO) COM PREPARO MANUAL. AF_06/2014</t>
  </si>
  <si>
    <t>6.3.4</t>
  </si>
  <si>
    <t xml:space="preserve"> 87530 </t>
  </si>
  <si>
    <t>MASSA ÚNICA, PARA RECEBIMENTO DE PINTURA, EM ARGAMASSA TRAÇO 1:2:8, PREPARO MANUAL, APLICADA MANUALMENTE EM FACES INTERNAS DE PAREDES, ESPESSURA DE 20MM, COM EXECUÇÃO DE TALISCAS. AF_06/2014</t>
  </si>
  <si>
    <t>6.4</t>
  </si>
  <si>
    <t>DRENOS</t>
  </si>
  <si>
    <t>6.4.1</t>
  </si>
  <si>
    <t xml:space="preserve"> 90438 </t>
  </si>
  <si>
    <t>FURO EM ALVENARIA PARA DIÂMETROS MAIORES QUE 75 MM. AF_05/2015</t>
  </si>
  <si>
    <t>6.4.2</t>
  </si>
  <si>
    <t xml:space="preserve"> CM-00516 </t>
  </si>
  <si>
    <t>INST. TUBO PVC, SÉRIE N, ESGOTO PREDIAL, DN 75 MM, P/ESCOAMENTO DE AGUA. (DRENO DA CAIXA D'ÁGUA)</t>
  </si>
  <si>
    <t xml:space="preserve"> 7 </t>
  </si>
  <si>
    <t>FECHAMENTOS</t>
  </si>
  <si>
    <t xml:space="preserve"> 7.1 </t>
  </si>
  <si>
    <t xml:space="preserve"> 7.2 </t>
  </si>
  <si>
    <t xml:space="preserve"> 101161 </t>
  </si>
  <si>
    <t>ALVENARIA DE VEDAÇÃO COM ELEMENTO VAZADO DE CONCRETO (COBOGÓ) DE 7X50X50CM E ARGAMASSA DE ASSENTAMENTO COM PREPARO EM BETONEIRA. AF_05/2020</t>
  </si>
  <si>
    <t xml:space="preserve"> 8 </t>
  </si>
  <si>
    <t>PAVIMENTO (PISOS)</t>
  </si>
  <si>
    <t xml:space="preserve"> 8.1 </t>
  </si>
  <si>
    <t xml:space="preserve"> 95241 </t>
  </si>
  <si>
    <t>LASTRO DE CONCRETO MAGRO, APLICADO EM PISOS OU RADIERS, ESPESSURA DE 5 CM. AF_07/2016</t>
  </si>
  <si>
    <t xml:space="preserve"> 8.2 </t>
  </si>
  <si>
    <t xml:space="preserve"> 94438 </t>
  </si>
  <si>
    <t>(COMPOSIÇÃO REPRESENTATIVA) DO SERVIÇO DE CONTRAPISO EM ARGAMASSA TRAÇO 1:4 (CIM E AREIA), EM BETONEIRA 400 L, ESPESSURA 3 CM ÁREAS SECAS E 3 CM ÁREAS MOLHADAS, PARA EDIFICAÇÃO HABITACIONAL UNIFAMILIAR (CASA) E EDIFICAÇÃO PÚBLICA PADRÃO. AF_11/2014</t>
  </si>
  <si>
    <t xml:space="preserve"> 8.3 </t>
  </si>
  <si>
    <t xml:space="preserve"> CAM056 </t>
  </si>
  <si>
    <t>PISO ALTA RESISTÊNCIA POLIDO CINZA CLARO H=10 mm</t>
  </si>
  <si>
    <t xml:space="preserve"> 8.4 </t>
  </si>
  <si>
    <t xml:space="preserve"> 8.5 </t>
  </si>
  <si>
    <t xml:space="preserve"> 98555 </t>
  </si>
  <si>
    <t>IMPERMEABILIZAÇÃO DE SUPERFÍCIE COM ARGAMASSA POLIMÉRICA / MEMBRANA ACRÍLICA, 3 DEMÃOS. AF_06/2018</t>
  </si>
  <si>
    <t xml:space="preserve"> 8.6 </t>
  </si>
  <si>
    <t xml:space="preserve"> 94439 </t>
  </si>
  <si>
    <t>(COMPOSIÇÃO REPRESENTATIVA) DO SERVIÇO DE CONTRAPISO EM ARGAMASSA TRAÇO 1:4 (CIM E AREIA), EM BETONEIRA 400 L, ESPESSURA 4 CM ÁREAS SECAS E AREAS MOLHADAS SOBRE LAJE E 3 CM ÁREAS MOLHADAS SOBRE IMPERMEABILIZAÇÃO, PARA EDIFICAÇÃO HABITACIONAL UNIFAMILIAR(CASA) E EDIFICAÇÃO PÚBLICA PADRÃO. AF_11/2014</t>
  </si>
  <si>
    <t xml:space="preserve"> 8.7 </t>
  </si>
  <si>
    <t xml:space="preserve"> 87262 </t>
  </si>
  <si>
    <t>REVESTIMENTO CERÂMICO PARA PISO COM PLACAS TIPO PORCELANATO DE DIMENSÕES 60X60 CM APLICADA EM AMBIENTES DE ÁREA ENTRE 5 M² E 10 M². AF_06/2014</t>
  </si>
  <si>
    <t xml:space="preserve"> 8.8 </t>
  </si>
  <si>
    <t xml:space="preserve"> CAM058 </t>
  </si>
  <si>
    <t>RODAPÉ DE ALTA RESISTÊNCIA e=15,0 mm h=70 mm</t>
  </si>
  <si>
    <t xml:space="preserve"> 8.9 </t>
  </si>
  <si>
    <t xml:space="preserve"> 98695 </t>
  </si>
  <si>
    <t>SOLEIRA EM MÁRMORE, LARGURA 15 CM, ESPESSURA 2,0 CM. AF_06/2018</t>
  </si>
  <si>
    <t xml:space="preserve"> 9 </t>
  </si>
  <si>
    <t>REVESTIMENTOS</t>
  </si>
  <si>
    <t xml:space="preserve"> 9.1 </t>
  </si>
  <si>
    <t>PREPARO DE SUBSTRATO OU APICOAMENTOS</t>
  </si>
  <si>
    <t xml:space="preserve"> 9.1.1 </t>
  </si>
  <si>
    <t xml:space="preserve"> CML00532 </t>
  </si>
  <si>
    <t>APICOAMENTO TOTAL DE REBOCO COM PONTEIRAS/TALHADEIRAS PARA APLICAÇÃO DE CERÂMICA</t>
  </si>
  <si>
    <t xml:space="preserve"> 9.2 </t>
  </si>
  <si>
    <t>REVESTIMENTO ARGAMASSAS</t>
  </si>
  <si>
    <t>9.2.1</t>
  </si>
  <si>
    <t>9.2.2</t>
  </si>
  <si>
    <t xml:space="preserve"> 87532 </t>
  </si>
  <si>
    <t>EMBOÇO, PARA RECEBIMENTO DE CERÂMICA, EM ARGAMASSA TRAÇO 1:2:8, PREPARO MANUAL, APLICADO MANUALMENTE EM FACES INTERNAS DE PAREDES, PARA AMBIENTE COM ÁREA  ENTRE 5M2 E 10M2, ESPESSURA DE 20MM, COM EXECUÇÃO DE TALISCAS. AF_06/2014</t>
  </si>
  <si>
    <t>9.3</t>
  </si>
  <si>
    <t>REVESTIMENTO CERÂMICO</t>
  </si>
  <si>
    <t>9.3.1</t>
  </si>
  <si>
    <t xml:space="preserve"> CML00533 </t>
  </si>
  <si>
    <t>REVESTIMENTO CERÂMICO INTERNO, PARA PISO OU PAREDE, 10 x 10 CM, ELIANE SQUARE MESH, INCLUSIVE REJUNTAMENTO</t>
  </si>
  <si>
    <t>9.3.2</t>
  </si>
  <si>
    <t xml:space="preserve"> CAM041 </t>
  </si>
  <si>
    <t>REVESTIMENTO CERÂMICO PARA PAREDE, 33,5 x 60 cm, ELIANE LINHA FORMA BRANCO AC, APLICADO COM ARGAMASSA INDUSTRIALIZADA REJUNTADO,</t>
  </si>
  <si>
    <t xml:space="preserve"> 9.3 </t>
  </si>
  <si>
    <t>ARREMATES</t>
  </si>
  <si>
    <t xml:space="preserve"> 9.6 </t>
  </si>
  <si>
    <t xml:space="preserve"> CAM059 </t>
  </si>
  <si>
    <t>PEITORIL DE MÁRMORE COM LARGURA 22 CM ESPESSURA 2 CM</t>
  </si>
  <si>
    <t xml:space="preserve"> 9.7 </t>
  </si>
  <si>
    <t xml:space="preserve"> CML00526 </t>
  </si>
  <si>
    <t>RODAMEIO EM MÁRMORE BRANCO, 4 X 2 CM, POLIDO, FORNECIMENTO E INSTALAÇÃO</t>
  </si>
  <si>
    <t xml:space="preserve"> 9.5</t>
  </si>
  <si>
    <t>FORROS</t>
  </si>
  <si>
    <t xml:space="preserve"> 9.8.1 </t>
  </si>
  <si>
    <t xml:space="preserve"> CM00040 </t>
  </si>
  <si>
    <t>FORNECIMENTO E INSTALAÇÃO FORRO EM FIBRA MINERAL NEW APUS, REMOVÍVEL, FABRICAÇÃO HUTER DOUGLAS, 1250 X 625 X 12 MM, COR BRANCO, INCLUSIVE ESTRUTURA DE FIXAÇÃO.</t>
  </si>
  <si>
    <t xml:space="preserve"> 9.8.2 </t>
  </si>
  <si>
    <t xml:space="preserve"> 96114 </t>
  </si>
  <si>
    <t>FORRO EM DRYWALL, PARA AMBIENTES COMERCIAIS, INCLUSIVE ESTRUTURA DE FIXAÇÃO. AF_05/2017_P</t>
  </si>
  <si>
    <t xml:space="preserve"> 10 </t>
  </si>
  <si>
    <t>PINTURA</t>
  </si>
  <si>
    <t xml:space="preserve"> 10.1 </t>
  </si>
  <si>
    <t xml:space="preserve"> 96130 </t>
  </si>
  <si>
    <t>APLICAÇÃO MANUAL DE MASSA ACRÍLICA EM PAREDES EXTERNAS DE CASAS, UMA DEMÃO. AF_05/2017</t>
  </si>
  <si>
    <t xml:space="preserve"> 10.2 </t>
  </si>
  <si>
    <t xml:space="preserve"> CAM036 </t>
  </si>
  <si>
    <t>APLICAÇÃO DE MASSA ACRÍLICA EM PAREDES INTERNAS</t>
  </si>
  <si>
    <t xml:space="preserve"> 10.3 </t>
  </si>
  <si>
    <t xml:space="preserve"> 95626 </t>
  </si>
  <si>
    <t>APLICAÇÃO MANUAL DE TINTA LÁTEX ACRÍLICA EM PAREDE EXTERNAS DE CASAS, DUAS DEMÃOS. AF_11/2016 (MURO E FACHADA)</t>
  </si>
  <si>
    <t xml:space="preserve"> 10.4 </t>
  </si>
  <si>
    <t xml:space="preserve"> 88489 </t>
  </si>
  <si>
    <t>APLICAÇÃO MANUAL DE PINTURA COM TINTA LÁTEX ACRÍLICA EM PAREDES INTERNAS, DUAS DEMÃOS. AF_06/2014</t>
  </si>
  <si>
    <t xml:space="preserve"> 10.5 </t>
  </si>
  <si>
    <t xml:space="preserve"> 88488 </t>
  </si>
  <si>
    <t>APLICAÇÃO MANUAL DE PINTURA COM TINTA LÁTEX ACRÍLICA EM TETO, DUAS DEMÃOS. AF_06/2014</t>
  </si>
  <si>
    <t xml:space="preserve"> 10.6 </t>
  </si>
  <si>
    <t xml:space="preserve"> CM00006 </t>
  </si>
  <si>
    <t>FUNDO ANTICORROSIVO A BASE DE OXIBAR DAL 535 BT 0527, UMA DEMÃO</t>
  </si>
  <si>
    <t xml:space="preserve"> 10.7 </t>
  </si>
  <si>
    <t xml:space="preserve"> CM-00509 </t>
  </si>
  <si>
    <t>PINTURA ACETINADA, DUAS DEMAOS, SOBRE SUPERFICIE METÁLICA</t>
  </si>
  <si>
    <t xml:space="preserve"> 10.8 </t>
  </si>
  <si>
    <t xml:space="preserve"> CP100402 </t>
  </si>
  <si>
    <t>PINTURA COM TINTA ISOLANTE TÉRMICA PARA TELHADO, TRÊS DEMAOS</t>
  </si>
  <si>
    <t xml:space="preserve"> 10.9 </t>
  </si>
  <si>
    <t xml:space="preserve"> CM00073 </t>
  </si>
  <si>
    <t>LIMPEZA DE BRISES</t>
  </si>
  <si>
    <t xml:space="preserve"> 10.10 </t>
  </si>
  <si>
    <t xml:space="preserve"> ACS00005 </t>
  </si>
  <si>
    <t>PINTURA DE ACABAMENTO EM SUPERFÍCIES METÁLICAS COM APLICAÇÃO DE 01 DEMÃO DE TINTA ESMALTE POLIURETANO, RENNER RETHANE FLV 653, BI-COMPONENTE OU SIMILAR – R1 (BRISES)</t>
  </si>
  <si>
    <t xml:space="preserve"> 10.11 </t>
  </si>
  <si>
    <t xml:space="preserve"> CM00353 </t>
  </si>
  <si>
    <t>PINTURA COM OSMOCOLOR STAIN EM MADEIRA, TRES DEMAOS (ADUELA E ALIZAR)</t>
  </si>
  <si>
    <t xml:space="preserve"> 10.12 </t>
  </si>
  <si>
    <t xml:space="preserve"> CAM100 </t>
  </si>
  <si>
    <t>PINTURA PARA GRADE DE PROTEÇÃO COM BARRA CHATA</t>
  </si>
  <si>
    <t xml:space="preserve"> 11 </t>
  </si>
  <si>
    <t>ESQUADRIAS</t>
  </si>
  <si>
    <t xml:space="preserve"> 11.1 </t>
  </si>
  <si>
    <t xml:space="preserve"> CM00046 </t>
  </si>
  <si>
    <t>PORTA DE MADEIRA SEMI-OCA (LEVE OU MÉDIA), REVESTIDA COM LAMINADO MELAMÍNICO, COM ENCABEÇAMENTO DE MADEIRA 80X210CM, ESPESSURA DE 3,5CM, ITENS INCLUSOS: DOBRADIÇAS, MOLA, FECHADURA, ADUELA E ALIZAR – FORNECIMENTO E INSTALAÇÃO</t>
  </si>
  <si>
    <t xml:space="preserve"> 11.2 </t>
  </si>
  <si>
    <t xml:space="preserve"> CM00415 </t>
  </si>
  <si>
    <t>PORTA DE MADEIRA SEMI-OCA (LEVE OU MÉDIA), REVESTIDA COM LAMINADO MELAMÍNICO, COM ENCABEÇAMENTO DE MADEIRA 90X210CM, ESPESSURA DE 3,5CM, INCLUINDO: DOBRADIÇAS, FECHADURA, ADUELA E ALIZAR, CHAPA XADREZ E BARRA DE APOIO – FORNECIMENTO E INSTALAÇÃO</t>
  </si>
  <si>
    <t xml:space="preserve"> 11.3 </t>
  </si>
  <si>
    <t xml:space="preserve"> CAM051 </t>
  </si>
  <si>
    <t>PORTA DE MADEIRA SEMI-OCA (LEVE OU MÉDIA), REVESTIDA COM LAMINADO MELAMÍNICO, COM ENCABEÇAMENTO DE MADEIRA 90X210CM, ESPESSURA DE 3,5CM, INCLUINDO: DOBRADIÇAS, FECHADURA, ADUELA  ALIZAR E MOLA – FORNECIMENTO E INSTALAÇÃO</t>
  </si>
  <si>
    <t xml:space="preserve"> 11.4 </t>
  </si>
  <si>
    <t xml:space="preserve"> CM00564 </t>
  </si>
  <si>
    <t>INSTALAÇÃO DE ESQUADRIAS DE ALUMÍNIO INCLUINDO VIDROS</t>
  </si>
  <si>
    <t xml:space="preserve"> 11.5 </t>
  </si>
  <si>
    <t xml:space="preserve"> CM00565 </t>
  </si>
  <si>
    <t>INSTALAÇÃO DE GRADES DE FERRO COM REAPROVEITAMENTO DE MATERIAL</t>
  </si>
  <si>
    <t xml:space="preserve"> 11.6 </t>
  </si>
  <si>
    <t xml:space="preserve"> CM00193 </t>
  </si>
  <si>
    <t>PLATAFORMA EXTERNA NOS BRISES, COM CHAPA EXPANDIDA – FORNECIMENTO / MONTAGEM / DESMONTAGEM</t>
  </si>
  <si>
    <t xml:space="preserve"> 11.7 </t>
  </si>
  <si>
    <t xml:space="preserve"> CAM052 </t>
  </si>
  <si>
    <t>ESQUADRIA DE VIDRO TEMPERADO 2,00 X 2,60m, COM DUAS FOLAS E BANDEIRA E= 10mm , INCLUINDO FERRAGENS</t>
  </si>
  <si>
    <t xml:space="preserve"> 11.8 </t>
  </si>
  <si>
    <t xml:space="preserve"> CAM095 </t>
  </si>
  <si>
    <t>PORTA DE MADEIRA SEMI-OCA (LEVE OU MÉDIA), REVESTIDA COM LAMINADO MELAMÍNICO, COM ENCABEÇAMENTO DE MADEIRA 60X210CM, ESPESSURA DE 3,5CM, ITENS INCLUSOS: DOBRADIÇAS, FECHADURA, ADUELA, ALIZAR. FORNECIMENTO E INSTALAÇÃO</t>
  </si>
  <si>
    <t xml:space="preserve"> 11.9 </t>
  </si>
  <si>
    <t xml:space="preserve"> CAM098 </t>
  </si>
  <si>
    <t>APLICAÇÃO DE MASTIQUE NAS JUNTAS DE VEDAÇÃO EM ESQUADRIAS</t>
  </si>
  <si>
    <t xml:space="preserve"> 11.10 </t>
  </si>
  <si>
    <t xml:space="preserve"> CAM103 </t>
  </si>
  <si>
    <t>APLICAÇÃO DE FAIXA DE SEGURANÇA EM PORTA DE VIDRO</t>
  </si>
  <si>
    <t xml:space="preserve"> 12 </t>
  </si>
  <si>
    <t>ACESSIBILIDADE</t>
  </si>
  <si>
    <t xml:space="preserve"> 12.1 </t>
  </si>
  <si>
    <t xml:space="preserve"> CM00271 </t>
  </si>
  <si>
    <t>PVT 01 (SINALIZAÇÃO VISUAL EM PLACA DE PVC COM PICTOGRAMA, NAS DIMENSÕES 20X20 CM, A SER FIXADO NA ESQUADRIA COM ADESIVO AUTOCOLANTE).</t>
  </si>
  <si>
    <t xml:space="preserve"> 12.2 </t>
  </si>
  <si>
    <t xml:space="preserve"> CM00272 </t>
  </si>
  <si>
    <t>PVT 02 (SINALIZAÇÃO VISUAL E TÁTIL EM PLACA DE PVC COM PICTOGRAMA / TEXTO EM CARACTERES E EM BRAILE, NAS DIMENSÕES 20X8 CM, A SER FIXADO NA PAREDE COM ADESIVO AUTOCOLANTE).</t>
  </si>
  <si>
    <t xml:space="preserve"> 12.3 </t>
  </si>
  <si>
    <t xml:space="preserve"> CM00274 </t>
  </si>
  <si>
    <t>MAPA TÁTIL (PLACA EM ACRÍLICO 8MM, COM APLICAÇÃO DE IMPRESSÃO DIGITAL PELO VERSO, SOBREPOSIÇÃO DE TEXTO EM PVC E BRAILE, INCRUSTADO EM CONFORMIDADE COM A NBR 9050/2015, COM FIXAÇÃO EM PEDESTAL).</t>
  </si>
  <si>
    <t xml:space="preserve"> 12.4 </t>
  </si>
  <si>
    <t xml:space="preserve"> CM00275 </t>
  </si>
  <si>
    <t>PISO TÁTIL FLEXÍVEL DIRECIONAL / ALERTA – PLACAS DE BORRACHA ANTIDERRAPANTE, 25 X 25 CM, NA COR AZUL. PLACA COM ESPESSURA TOTAL DE 5 MM (RELEVO= 3MM E ESPESSURA PLACA= 2MM)</t>
  </si>
  <si>
    <t xml:space="preserve"> 12.5 </t>
  </si>
  <si>
    <t xml:space="preserve"> CML00597 </t>
  </si>
  <si>
    <t>PAVIMENTAÇÃO COM PISO TÁTIL ALERTA, DE CONCRETO EM LADRILHO HIDRÁULICO , NA COR AMARELO PARA DEFICIENTES FÍSICO VISUAIS, DIMENSÕES 25x25cm, APLICADO COM ARGAMASSA INDUSTRIALIZADA AC-III, REJUNTADO, EXCLUSIVE REGULARIZAÇÃO DE BASE - FORNECIMENTO E ASSENTAMENTO</t>
  </si>
  <si>
    <t xml:space="preserve"> 12.6 </t>
  </si>
  <si>
    <t xml:space="preserve"> CML00596 </t>
  </si>
  <si>
    <t>PAVIMENTAÇÃO COM PISO TÁTIL DIRECIONAL, DE CONCRETO EM LADRILHO HIDRÁULICO , NA COR AMARELO PARA DEFICIENTES FÍSICO VISUAIS, DIMENSÕES 25x25cm, APLICADO COM ARGAMASSA INDUSTRIALIZADA AC-III, REJUNTADO, EXCLUSIVE REGULARIZAÇÃO DE BASE - FORNECIMENTO E ASSENTAMENTO</t>
  </si>
  <si>
    <t xml:space="preserve"> 12.7 </t>
  </si>
  <si>
    <t xml:space="preserve"> CAM054 </t>
  </si>
  <si>
    <t>RETIRADA E REASSENTAMENTO DE CORRIMÃO</t>
  </si>
  <si>
    <t xml:space="preserve"> 12.8 </t>
  </si>
  <si>
    <t xml:space="preserve"> CML00599 </t>
  </si>
  <si>
    <t>SINALIZAÇÃO VERTICAL PARA VAGAS ESPECIAIS - PV 01 - CONFECCIONADA COM BASE NA RESOLUÇÃO Nº 304 / 2008 DO CONTRAN OU ATUALIZAÇÃO DESTA, INCLUINDO O POSTE COM TUBO DE ALUMÍNIO DE 2" - FORNECIMENTO E INSTALAÇÃO</t>
  </si>
  <si>
    <t xml:space="preserve"> 12.9 </t>
  </si>
  <si>
    <t xml:space="preserve"> CML00600 </t>
  </si>
  <si>
    <t>SINALIZAÇÃO VERTICAL PARA VAGAS ESPECIAIS - PV 02 - CONFECCIONADA COM BASE NA RESOLUÇÃO Nº 304 / 2008 DO CONTRAN OU ATUALIZAÇÃO DESTA, INCLUINDO O POSTE COM TUBO DE ALUMÍNIO DE 2" - FORNECIMENTO E INSTALAÇÃO</t>
  </si>
  <si>
    <t xml:space="preserve"> 12.10 </t>
  </si>
  <si>
    <t xml:space="preserve"> 84665 </t>
  </si>
  <si>
    <t>PINTURA ACRÍLICA PARA SINALIZAÇÃO HORIZONTAL EM PISO CIMENTADO</t>
  </si>
  <si>
    <t xml:space="preserve"> 12.11 </t>
  </si>
  <si>
    <t xml:space="preserve"> CML00592 </t>
  </si>
  <si>
    <t>SINALIZAÇÃO VISUAL E TÁTIL DE EDIFICAÇÃO ACESSÍVEL - PSA 01: PLACA EM PVC COM PICTOGRAMA / TEXTO EM CARACTERES E EM BRAILLE, NAS DIMENSÕES 20 X 20 CM, A SER FIXADO NA PAREDE COM ADESIVO AUTO COLANTE - FORNECIMENTO E INSTALAÇÃO</t>
  </si>
  <si>
    <t xml:space="preserve"> 13 </t>
  </si>
  <si>
    <t>INSTALAÇÕES</t>
  </si>
  <si>
    <t xml:space="preserve"> 13.1 </t>
  </si>
  <si>
    <t>ELÉTRICA</t>
  </si>
  <si>
    <t xml:space="preserve"> 13.1.1 </t>
  </si>
  <si>
    <t>INFRAESTRUTURA ELÉTRICA</t>
  </si>
  <si>
    <t xml:space="preserve"> 13.1.1.1 </t>
  </si>
  <si>
    <t xml:space="preserve"> 91927 </t>
  </si>
  <si>
    <t>CABO DE COBRE FLEXÍVEL ISOLADO, 2,5 MM², ANTI-CHAMA 0,6/1,0 KV, PARA CIRCUITOS TERMINAIS - FORNECIMENTO E INSTALAÇÃO. AF_12/2015</t>
  </si>
  <si>
    <t xml:space="preserve"> 13.1.1.2 </t>
  </si>
  <si>
    <t xml:space="preserve"> CM00176 </t>
  </si>
  <si>
    <t>TERMINAL A COMPRESSÃO PARA CABO 2,50MM2 – FORNECIMENTO E INSTALAÇÃO</t>
  </si>
  <si>
    <t xml:space="preserve"> 13.1.1.3 </t>
  </si>
  <si>
    <t xml:space="preserve"> 92023 </t>
  </si>
  <si>
    <t>INTERRUPTOR SIMPLES (1 MÓDULO) COM 1 TOMADA DE EMBUTIR 2P+T 10 A,  INCLUINDO SUPORTE E PLACA - FORNECIMENTO E INSTALAÇÃO. AF_12/2015</t>
  </si>
  <si>
    <t xml:space="preserve"> 13.1.1.4 </t>
  </si>
  <si>
    <t xml:space="preserve"> 91953 </t>
  </si>
  <si>
    <t>INTERRUPTOR SIMPLES (1 MÓDULO), 10A/250V, INCLUINDO SUPORTE E PLACA - FORNECIMENTO E INSTALAÇÃO. AF_12/2015</t>
  </si>
  <si>
    <t xml:space="preserve"> 13.1.1.5 </t>
  </si>
  <si>
    <t xml:space="preserve"> 91967 </t>
  </si>
  <si>
    <t>INTERRUPTOR SIMPLES (3 MÓDULOS), 10A/250V, INCLUINDO SUPORTE E PLACA - FORNECIMENTO E INSTALAÇÃO. AF_12/2015</t>
  </si>
  <si>
    <t xml:space="preserve"> 13.1.1.6 </t>
  </si>
  <si>
    <t xml:space="preserve"> 97660 </t>
  </si>
  <si>
    <t>REMOÇÃO DE INTERRUPTORES/TOMADAS ELÉTRICAS, DE FORMA MANUAL, SEM REAPROVEITAMENTO. AF_12/2017</t>
  </si>
  <si>
    <t xml:space="preserve"> 13.1.1.7 </t>
  </si>
  <si>
    <t xml:space="preserve"> 92000 </t>
  </si>
  <si>
    <t>TOMADA BAIXA DE EMBUTIR (1 MÓDULO), 2P+T 10 A, INCLUINDO SUPORTE E PLACA - FORNECIMENTO E INSTALAÇÃO. AF_12/2015</t>
  </si>
  <si>
    <t xml:space="preserve"> 13.1.1.8 </t>
  </si>
  <si>
    <t xml:space="preserve"> 92008 </t>
  </si>
  <si>
    <t>TOMADA BAIXA DE EMBUTIR (2 MÓDULOS), 2P+T 10 A, INCLUINDO SUPORTE E PLACA - FORNECIMENTO E INSTALAÇÃO. AF_12/2015</t>
  </si>
  <si>
    <t xml:space="preserve"> 13.1.1.9 </t>
  </si>
  <si>
    <t xml:space="preserve"> 83387 </t>
  </si>
  <si>
    <t>CAIXA DE PASSAGEM PVC 4X2" - FORNECIMENTO E INSTALAÇÃO</t>
  </si>
  <si>
    <t xml:space="preserve"> 13.1.1.10 </t>
  </si>
  <si>
    <t xml:space="preserve"> CAM0006 </t>
  </si>
  <si>
    <t>DISPOSITIVO DE PROTEÇÃO CONTRA SURTO CLASSE II, CONJUNTO MONTADO 380/220 3P+IMC 20 KA</t>
  </si>
  <si>
    <t xml:space="preserve"> 13.1.1.11 </t>
  </si>
  <si>
    <t xml:space="preserve"> 93653 </t>
  </si>
  <si>
    <t>DISJUNTOR MONOPOLAR TIPO DIN, CORRENTE NOMINAL DE 10A - FORNECIMENTO E INSTALAÇÃO. AF_04/2016</t>
  </si>
  <si>
    <t xml:space="preserve"> 13.1.1.12 </t>
  </si>
  <si>
    <t xml:space="preserve"> 91992 </t>
  </si>
  <si>
    <t>TOMADA ALTA DE EMBUTIR (1 MÓDULO), 2P+T 10 A, INCLUINDO SUPORTE E PLACA - FORNECIMENTO E INSTALAÇÃO. AF_12/2015</t>
  </si>
  <si>
    <t xml:space="preserve"> 13.1.2 </t>
  </si>
  <si>
    <t>QUADRO DE MEDIÇÃO</t>
  </si>
  <si>
    <t xml:space="preserve"> 13.1.2.1 </t>
  </si>
  <si>
    <t xml:space="preserve"> 93358 </t>
  </si>
  <si>
    <t>ESCAVAÇÃO MANUAL DE VALA COM PROFUNDIDADE MENOR OU IGUAL A 1,30 M. AF_03/2016</t>
  </si>
  <si>
    <t xml:space="preserve"> 13.1.2.2 </t>
  </si>
  <si>
    <t xml:space="preserve"> 13.1.2.3 </t>
  </si>
  <si>
    <t xml:space="preserve"> 92992 </t>
  </si>
  <si>
    <t>CABO DE COBRE FLEXÍVEL ISOLADO, 95 MM², ANTI-CHAMA 0,6/1,0 KV, PARA DISTRIBUIÇÃO - FORNECIMENTO E INSTALAÇÃO. AF_12/2015</t>
  </si>
  <si>
    <t xml:space="preserve"> 13.1.2.4 </t>
  </si>
  <si>
    <t xml:space="preserve"> CM00185 </t>
  </si>
  <si>
    <t>TERMINAL A COMPRESSÃO PARA CABO 95,00MM2 – FORNECIMENTO E INSTALAÇÃO</t>
  </si>
  <si>
    <t xml:space="preserve"> 13.1.2.5 </t>
  </si>
  <si>
    <t xml:space="preserve"> 97661 </t>
  </si>
  <si>
    <t>REMOÇÃO DE CABOS ELÉTRICOS, DE FORMA MANUAL, SEM REAPROVEITAMENTO. AF_12/2017</t>
  </si>
  <si>
    <t xml:space="preserve"> 13.1.2.6 </t>
  </si>
  <si>
    <t xml:space="preserve"> CAM0007 </t>
  </si>
  <si>
    <t>REMOÇÃO DO QUADRO DE MEDIDOR</t>
  </si>
  <si>
    <t xml:space="preserve"> 13.1.2.7 </t>
  </si>
  <si>
    <t xml:space="preserve"> CAM0008 </t>
  </si>
  <si>
    <t>FORNECIMENTO E INSTALAÇÃO GRADE DE PROTEÇÃO COM BARRA CHATA</t>
  </si>
  <si>
    <t xml:space="preserve"> 13.1.2.8 </t>
  </si>
  <si>
    <t xml:space="preserve"> CAM066 </t>
  </si>
  <si>
    <t>DISJUNTOR TERMOMAGNETICO TRIPOLAR 125 A, PADRÃO DIN (Europeu - linha branca), 10KA</t>
  </si>
  <si>
    <t xml:space="preserve"> 13.1.2.9 </t>
  </si>
  <si>
    <t xml:space="preserve"> CAM0009 </t>
  </si>
  <si>
    <t>FORNECIMENTO E INSTALAÇÃO - CAIXA PARA MEDIDOR POLIFÁSICA PADRÃO COELBA</t>
  </si>
  <si>
    <t xml:space="preserve"> 13.1.3 </t>
  </si>
  <si>
    <t>ILUMINAÇÃO EXTERNA</t>
  </si>
  <si>
    <t xml:space="preserve"> 13.1.3.1 </t>
  </si>
  <si>
    <t xml:space="preserve"> 13.1.3.2 </t>
  </si>
  <si>
    <t xml:space="preserve"> CAM0015 </t>
  </si>
  <si>
    <t>ELETRODUTO CORRUGADO FLÉXIVEL EM PEAD Ø = 1 1/4''</t>
  </si>
  <si>
    <t xml:space="preserve"> 13.1.3.3 </t>
  </si>
  <si>
    <t xml:space="preserve"> 13.1.3.4 </t>
  </si>
  <si>
    <t xml:space="preserve"> 13.1.3.5 </t>
  </si>
  <si>
    <t xml:space="preserve"> CAM085 </t>
  </si>
  <si>
    <t>LUMINÁRIA ARANDELA TIPO TARTARUGA, LED USO EXTERNO 15 W BIVOLT - FORNECIMENTO E INSTALAÇÃO</t>
  </si>
  <si>
    <t xml:space="preserve"> 13.1.3.6 </t>
  </si>
  <si>
    <t xml:space="preserve"> CAM0016 </t>
  </si>
  <si>
    <t>PROJETOR LED 50 W IP 65, COM RELÉ FOTOELÉTRICO- FORNECIMENTO E INSTALAÇÃO</t>
  </si>
  <si>
    <t xml:space="preserve"> 13.2 </t>
  </si>
  <si>
    <t>INSTALAÇÃO SPDA</t>
  </si>
  <si>
    <t xml:space="preserve"> 13.2.1 </t>
  </si>
  <si>
    <t xml:space="preserve"> 96985 </t>
  </si>
  <si>
    <t>HASTE DE ATERRAMENTO 5/8  PARA SPDA - FORNECIMENTO E INSTALAÇÃO. AF_12/2017</t>
  </si>
  <si>
    <t xml:space="preserve"> 13.2.2 </t>
  </si>
  <si>
    <t xml:space="preserve"> 13.2.3 </t>
  </si>
  <si>
    <t xml:space="preserve"> 13.2.4 </t>
  </si>
  <si>
    <t xml:space="preserve"> 96977 </t>
  </si>
  <si>
    <t>CORDOALHA DE COBRE NU 50 MM², ENTERRADA, SEM ISOLADOR - FORNECIMENTO E INSTALAÇÃO. AF_12/2017</t>
  </si>
  <si>
    <t xml:space="preserve"> 13.2.5 </t>
  </si>
  <si>
    <t xml:space="preserve"> CAM086 </t>
  </si>
  <si>
    <t>CAIXA DE INSPEÇÃO PARA ATERRAMENTO, DIÂMETRO 300MM, INCLUSO TAMPA EM FERRO FUNDIDO – FORNECIMENTO E INSTALAÇÃO</t>
  </si>
  <si>
    <t xml:space="preserve"> 13.2.6 </t>
  </si>
  <si>
    <t xml:space="preserve"> CAM067 </t>
  </si>
  <si>
    <t>Fixador tipo Ômega em cobre, l=15mm, c/furos d=5,5mm e trava p/cabo de 35mm², ref:TEL-833 ou similar (p/SPDA)</t>
  </si>
  <si>
    <t xml:space="preserve"> 13.2.7 </t>
  </si>
  <si>
    <t xml:space="preserve"> CAM068 </t>
  </si>
  <si>
    <t>Pára-raio tipo Franklin 350mm, latão cromado, para descida 1 cabo, c/suporte e conectores p/cabo terra,  inclusive mastro aço galv 3mx2" e base</t>
  </si>
  <si>
    <t xml:space="preserve"> 13.2.8 </t>
  </si>
  <si>
    <t xml:space="preserve"> CM00183 </t>
  </si>
  <si>
    <t>TERMINAL A COMPRESSÃO PARA CABO 50,00MM2 – FORNECIMENTO E INSTALAÇÃO</t>
  </si>
  <si>
    <t xml:space="preserve"> 13.2.9 </t>
  </si>
  <si>
    <t xml:space="preserve"> CM00182 </t>
  </si>
  <si>
    <t>TERMINAL A COMPRESSÃO PARA CABO 35,00MM2 – FORNECIMENTO E INSTALAÇÃO</t>
  </si>
  <si>
    <t xml:space="preserve"> 13.2.10 </t>
  </si>
  <si>
    <t xml:space="preserve"> CAM069 </t>
  </si>
  <si>
    <t>Condulete em alumínio tipo "C" de 1"</t>
  </si>
  <si>
    <t xml:space="preserve"> 13.2.11 </t>
  </si>
  <si>
    <t xml:space="preserve"> CAM0004 </t>
  </si>
  <si>
    <t>ELETRODUTO DE PVC RÍGIDO ROSCÁVEL APARENTE, DIÂM = 32 MM(1")</t>
  </si>
  <si>
    <t xml:space="preserve"> 13.2.12 </t>
  </si>
  <si>
    <t xml:space="preserve"> CAM070 </t>
  </si>
  <si>
    <t>Conector de medição em bronze c/4 parafusos p/cabos de cobre 16-70mm² ref.TEL-560 (pára-raio)</t>
  </si>
  <si>
    <t xml:space="preserve"> 13.2.13 </t>
  </si>
  <si>
    <t xml:space="preserve"> CAM038 </t>
  </si>
  <si>
    <t>PARAFUSO COM BUCHA S-6</t>
  </si>
  <si>
    <t xml:space="preserve"> 13.2.14 </t>
  </si>
  <si>
    <t xml:space="preserve"> CM00237 </t>
  </si>
  <si>
    <t>SOLDA EXOTÉRMICA, INCLUSO MOLDE PARA SOLDA EXOTÉRMICA TIPO X (CABO 50 MM2) – FORNECIMENTO E APLICAÇÃO</t>
  </si>
  <si>
    <t xml:space="preserve"> 13.2.15 </t>
  </si>
  <si>
    <t xml:space="preserve"> CAM0017 </t>
  </si>
  <si>
    <t>SOLDA EXOTÉRMICA, INCLUSO MOLDE PARA SOLDA EXOTÉRMICA TIPO T (CABO 35 MM2) – FORNECIMENTO E APLICAÇÃO</t>
  </si>
  <si>
    <t xml:space="preserve"> 13.2.16 </t>
  </si>
  <si>
    <t xml:space="preserve"> CAM0018 </t>
  </si>
  <si>
    <t>FIXADOR CABO DE COBRE NU 35 mm² EM TELHA DE FIBRA OU CIMENTO</t>
  </si>
  <si>
    <t xml:space="preserve"> 13.2.17 </t>
  </si>
  <si>
    <t xml:space="preserve"> CAM087 </t>
  </si>
  <si>
    <t>CABO DE COBRE NU 35 MM², NÃO ENRERRADA, SEM ISOLADOR - FORNECIMENTO E INSTALAÇÃO</t>
  </si>
  <si>
    <t xml:space="preserve"> 13.3 </t>
  </si>
  <si>
    <t>INSTALAÇÃO DE LÓGICA</t>
  </si>
  <si>
    <t xml:space="preserve"> 13.3.1 </t>
  </si>
  <si>
    <t xml:space="preserve"> CAM073 </t>
  </si>
  <si>
    <t>Eletroduto de pvc rígido roscável, diâm = 32mm (1")</t>
  </si>
  <si>
    <t xml:space="preserve"> 13.3.2 </t>
  </si>
  <si>
    <t xml:space="preserve"> CAM080 </t>
  </si>
  <si>
    <t>ELETRODUTO DE PVC RÍGIDO ROSCÁVEL EMBUTIDO, (1")</t>
  </si>
  <si>
    <t xml:space="preserve"> 13.3.3 </t>
  </si>
  <si>
    <t xml:space="preserve"> CAM088 </t>
  </si>
  <si>
    <t>INSTALAÇÃO DE PONTO LÓGICO DE CÂMERA SIMPLES H=2,30</t>
  </si>
  <si>
    <t xml:space="preserve"> 13.4 </t>
  </si>
  <si>
    <t>INSTALAÇÃO DE ESGOTO</t>
  </si>
  <si>
    <t xml:space="preserve"> 13.4.1 </t>
  </si>
  <si>
    <t xml:space="preserve"> 91795 </t>
  </si>
  <si>
    <t>(COMPOSIÇÃO REPRESENTATIVA) DO SERVIÇO DE INST. TUBO PVC, SÉRIE N, ESGOTO PREDIAL, 100 MM (INST. RAMAL DESCARGA, RAMAL DE ESG. SANIT., PRUMADA ESG. SANIT., VENTILAÇÃO OU SUB-COLETOR AÉREO), INCL. CONEXÕES E CORTES, FIXAÇÕES, P/ PRÉDIOS. AF_10/2015</t>
  </si>
  <si>
    <t xml:space="preserve"> 13.4.2 </t>
  </si>
  <si>
    <t xml:space="preserve"> 91793 </t>
  </si>
  <si>
    <t>(COMPOSIÇÃO REPRESENTATIVA) DO SERVIÇO DE INSTALAÇÃO DE TUBO DE PVC, SÉRIE NORMAL, ESGOTO PREDIAL, DN 50 MM (INSTALADO EM RAMAL DE DESCARGA OU RAMAL DE ESGOTO SANITÁRIO), INCLUSIVE CONEXÕES, CORTES E FIXAÇÕES PARA, PRÉDIOS. AF_10/2015</t>
  </si>
  <si>
    <t xml:space="preserve"> 13.4.3 </t>
  </si>
  <si>
    <t xml:space="preserve"> 91792 </t>
  </si>
  <si>
    <t>(COMPOSIÇÃO REPRESENTATIVA) DO SERVIÇO DE INSTALAÇÃO DE TUBO DE PVC, SÉRIE NORMAL, ESGOTO PREDIAL, DN 40 MM (INSTALADO EM RAMAL DE DESCARGA OU RAMAL DE ESGOTO SANITÁRIO), INCLUSIVE CONEXÕES, CORTES E FIXAÇÕES, PARA PRÉDIOS. AF_10/2015</t>
  </si>
  <si>
    <t xml:space="preserve"> 13.4.4 </t>
  </si>
  <si>
    <t xml:space="preserve"> 89809 </t>
  </si>
  <si>
    <t>JOELHO 90 GRAUS, PVC, SERIE NORMAL, ESGOTO PREDIAL, DN 100 MM, JUNTA ELÁSTICA, FORNECIDO E INSTALADO EM PRUMADA DE ESGOTO SANITÁRIO OU VENTILAÇÃO. AF_12/2014</t>
  </si>
  <si>
    <t xml:space="preserve"> 13.4.5 </t>
  </si>
  <si>
    <t xml:space="preserve"> 89833 </t>
  </si>
  <si>
    <t>TE, PVC, SERIE NORMAL, ESGOTO PREDIAL, DN 100 X 100 MM, JUNTA ELÁSTICA, FORNECIDO E INSTALADO EM PRUMADA DE ESGOTO SANITÁRIO OU VENTILAÇÃO. AF_12/2014</t>
  </si>
  <si>
    <t xml:space="preserve"> 13.4.6 </t>
  </si>
  <si>
    <t xml:space="preserve"> 89724 </t>
  </si>
  <si>
    <t>JOELHO 90 GRAUS, PVC, SERIE NORMAL, ESGOTO PREDIAL, DN 40 MM, JUNTA SOLDÁVEL, FORNECIDO E INSTALADO EM RAMAL DE DESCARGA OU RAMAL DE ESGOTO SANITÁRIO. AF_12/2014</t>
  </si>
  <si>
    <t xml:space="preserve"> 13.4.7 </t>
  </si>
  <si>
    <t xml:space="preserve"> 89802 </t>
  </si>
  <si>
    <t>JOELHO 45 GRAUS, PVC, SERIE NORMAL, ESGOTO PREDIAL, DN 50 MM, JUNTA ELÁSTICA, FORNECIDO E INSTALADO EM PRUMADA DE ESGOTO SANITÁRIO OU VENTILAÇÃO. AF_12/2014</t>
  </si>
  <si>
    <t xml:space="preserve"> 13.4.8 </t>
  </si>
  <si>
    <t xml:space="preserve"> 91222 </t>
  </si>
  <si>
    <t>RASGO EM ALVENARIA PARA RAMAIS/ DISTRIBUIÇÃO COM DIÂMETROS MAIORES QUE 40 MM E MENORES OU IGUAIS A 75 MM. AF_05/2015</t>
  </si>
  <si>
    <t xml:space="preserve"> 13.5 </t>
  </si>
  <si>
    <t>INSTALAÇÃO DE ÁGUA FRIA</t>
  </si>
  <si>
    <t xml:space="preserve"> 13.5.1 </t>
  </si>
  <si>
    <t xml:space="preserve"> 90443 </t>
  </si>
  <si>
    <t>RASGO EM ALVENARIA PARA RAMAIS/ DISTRIBUIÇÃO COM DIAMETROS MENORES OU IGUAIS A 40 MM. AF_05/2015</t>
  </si>
  <si>
    <t xml:space="preserve"> 13.5.2 </t>
  </si>
  <si>
    <t xml:space="preserve"> 91784 </t>
  </si>
  <si>
    <t>(COMPOSIÇÃO REPRESENTATIVA) DO SERVIÇO DE INSTALAÇÃO DE TUBOS DE PVC, SOLDÁVEL, ÁGUA FRIA, DN 20 MM (INSTALADO EM RAMAL, SUB-RAMAL OU RAMAL DE DISTRIBUIÇÃO), INCLUSIVE CONEXÕES, CORTES E FIXAÇÕES, PARA PRÉDIOS. AF_10/2015</t>
  </si>
  <si>
    <t xml:space="preserve"> 13.5.3 </t>
  </si>
  <si>
    <t xml:space="preserve"> 89358 </t>
  </si>
  <si>
    <t>JOELHO 90 GRAUS, PVC, SOLDÁVEL, DN 20MM, INSTALADO EM RAMAL OU SUB-RAMAL DE ÁGUA - FORNECIMENTO E INSTALAÇÃO. AF_12/2014</t>
  </si>
  <si>
    <t xml:space="preserve"> 13.5.4 </t>
  </si>
  <si>
    <t xml:space="preserve"> CAM097 </t>
  </si>
  <si>
    <t>JOELHO PVC SOLDAVEL COM ROSCA 90º AGUA FRIA 20MMX1/2" - FORNECIMENTO E INSTALACAO</t>
  </si>
  <si>
    <t xml:space="preserve"> 13.5.5 </t>
  </si>
  <si>
    <t xml:space="preserve"> 89393 </t>
  </si>
  <si>
    <t>TE, PVC, SOLDÁVEL, DN 20MM, INSTALADO EM RAMAL OU SUB-RAMAL DE ÁGUA - FORNECIMENTO E INSTALAÇÃO. AF_12/2014</t>
  </si>
  <si>
    <t xml:space="preserve"> 13.5.6 </t>
  </si>
  <si>
    <t xml:space="preserve"> 89420 </t>
  </si>
  <si>
    <t>LUVA COM BUCHA DE LATÃO, PVC, SOLDÁVEL, DN 20MM X 1/2, INSTALADO EM RAMAL DE DISTRIBUIÇÃO DE ÁGUA - FORNECIMENTO E INSTALAÇÃO. AF_12/2014</t>
  </si>
  <si>
    <t xml:space="preserve"> 13.5.7 </t>
  </si>
  <si>
    <t xml:space="preserve"> 89986 </t>
  </si>
  <si>
    <t>REGISTRO DE GAVETA BRUTO, LATÃO, ROSCÁVEL, 1/2", COM ACABAMENTO E CANOPLA CROMADOS. FORNECIDO E INSTALADO EM RAMAL DE ÁGUA. AF_12/2014</t>
  </si>
  <si>
    <t xml:space="preserve"> 13.5.8 </t>
  </si>
  <si>
    <t xml:space="preserve"> C-ASCON 7 </t>
  </si>
  <si>
    <t>CAIXA D'AGUA EM POLIETILENO 1500 LITROS, COM TAMPA</t>
  </si>
  <si>
    <t>UND</t>
  </si>
  <si>
    <t xml:space="preserve"> 13.6 </t>
  </si>
  <si>
    <t>LOUÇAS E METAIS SANITARIOS</t>
  </si>
  <si>
    <t xml:space="preserve"> 13.6.1 </t>
  </si>
  <si>
    <t xml:space="preserve"> 86914 </t>
  </si>
  <si>
    <t>TORNEIRA CROMADA 1/2 OU 3/4 PARA TANQUE, PADRÃO MÉDIO - FORNECIMENTO E INSTALAÇÃO. AF_01/2020</t>
  </si>
  <si>
    <t xml:space="preserve"> 13.6.2</t>
  </si>
  <si>
    <t xml:space="preserve"> CM00044 </t>
  </si>
  <si>
    <t>LAVATORIO LOUCA COLUNA SUSPENSA VOGUE PLUS, COMPLETO-FORNECIMENTO E INSTALAÇÃO</t>
  </si>
  <si>
    <t xml:space="preserve"> 13.6.3</t>
  </si>
  <si>
    <t xml:space="preserve"> CAM046 </t>
  </si>
  <si>
    <t>Vaso sanitário com caixa acoplada, acionamento Duo, linha Izy Conforto, da Deca. Ref.: P 115.17. Incluido assento poliester Deca ref.: AP 51</t>
  </si>
  <si>
    <t xml:space="preserve"> 13.6.4</t>
  </si>
  <si>
    <t xml:space="preserve"> CM00055 </t>
  </si>
  <si>
    <t>TORNEIRA DE PAREDE PARA COZINHA, CROMADA, COM AREJADOR, 1/2" OU 3/4” FORNECIMENTO E INSTALAÇÃO</t>
  </si>
  <si>
    <t xml:space="preserve"> 13.6.5</t>
  </si>
  <si>
    <t xml:space="preserve"> 85005 </t>
  </si>
  <si>
    <t>ESPELHO CRISTAL, ESPESSURA 4MM, COM PARAFUSOS DE FIXACAO, SEM MOLDURA</t>
  </si>
  <si>
    <t xml:space="preserve"> 13.6.6</t>
  </si>
  <si>
    <t xml:space="preserve"> 178 </t>
  </si>
  <si>
    <t>DISPENSER EM ABS PARA PAPEL TOALHA</t>
  </si>
  <si>
    <t>und</t>
  </si>
  <si>
    <t xml:space="preserve"> 13.6.7</t>
  </si>
  <si>
    <t xml:space="preserve"> CAM047 </t>
  </si>
  <si>
    <t>Vaso sanitário com caixa acoplada, acionamento Duo, linha Izy Deca. Ref.: P 111.17. Incluido assento plástico com microban da Deca ou similar</t>
  </si>
  <si>
    <t xml:space="preserve"> 13.6.8</t>
  </si>
  <si>
    <t xml:space="preserve"> 175 </t>
  </si>
  <si>
    <t>DISPENSER EM ABS PARA PAPEL HIGIÊNICO EM ROLO</t>
  </si>
  <si>
    <t xml:space="preserve"> 13.6.9</t>
  </si>
  <si>
    <t xml:space="preserve"> CP120404 </t>
  </si>
  <si>
    <t>CABIDE COM ACABAMENTO CROMADO, LINHA IZY - DECA-FORNECIMENTO E INSTALAÇÃO</t>
  </si>
  <si>
    <t xml:space="preserve"> 13.6.10</t>
  </si>
  <si>
    <t xml:space="preserve"> CAM053 </t>
  </si>
  <si>
    <t>BANCADA DE GRANITO VERDE UBATUBA DML E COPA</t>
  </si>
  <si>
    <t>UD</t>
  </si>
  <si>
    <t xml:space="preserve"> 13.6.11</t>
  </si>
  <si>
    <t xml:space="preserve"> CP90001 </t>
  </si>
  <si>
    <t>TORNEIRA PARA LAVATÓRIO DE MESA FECHAMENTO AUTOMÁTICO DECAMATIC ECO - 1173 C OU SIMILAR-FORNECIMENTO E INSTALAÇÃO</t>
  </si>
  <si>
    <t xml:space="preserve"> 13.6.12</t>
  </si>
  <si>
    <t xml:space="preserve"> CML00634 </t>
  </si>
  <si>
    <t>TANQUE DE INOX, INCLUINDO ACESSÓRIOS - FORNECIMENTO E INSTALAÇÃO</t>
  </si>
  <si>
    <t xml:space="preserve"> 13.6.13</t>
  </si>
  <si>
    <t xml:space="preserve"> 13.6.14</t>
  </si>
  <si>
    <t xml:space="preserve"> CP120410 </t>
  </si>
  <si>
    <t>BARRA DE APOIO EM INOX PARA PNE -COMP. 80CM-FORNECIMENTO E INSTALAÇÃO</t>
  </si>
  <si>
    <t xml:space="preserve"> 13.6.15</t>
  </si>
  <si>
    <t xml:space="preserve"> CM00045 </t>
  </si>
  <si>
    <t>BARRA DE APOIO EM AÇO INOX POLIDO PARA LAVATÓRIO PNE-FORNECIMENTO E INSTALAÇÃO</t>
  </si>
  <si>
    <t xml:space="preserve"> 13.6.16</t>
  </si>
  <si>
    <t xml:space="preserve"> ACS00040 </t>
  </si>
  <si>
    <t>BARRA DE APOIO, RETA, FIXA, EM AÇO INOX, L=40CM, D=1 1/2", JACKWAL OU SIMILAR</t>
  </si>
  <si>
    <t xml:space="preserve"> 13.7 </t>
  </si>
  <si>
    <t>INSTALAÇÃO DE INCÊNDIO</t>
  </si>
  <si>
    <t xml:space="preserve"> 13.7.1</t>
  </si>
  <si>
    <t>SISTEMA DE DETECÇÃO E ALARMES</t>
  </si>
  <si>
    <t xml:space="preserve"> 13.7.1.1</t>
  </si>
  <si>
    <t xml:space="preserve"> CAM074 </t>
  </si>
  <si>
    <t>Detector de fumaça óptico endereçável, modelo VRE-F, marca VERIN ou similar</t>
  </si>
  <si>
    <t xml:space="preserve"> 13.7.1.2</t>
  </si>
  <si>
    <t xml:space="preserve"> CAM075 </t>
  </si>
  <si>
    <t>Acionador Manual Endereçavel - Modelo AME-2 da Verin ou similar, tipo "Aperte aqui"</t>
  </si>
  <si>
    <t xml:space="preserve"> 13.7.1.3</t>
  </si>
  <si>
    <t xml:space="preserve"> CAM076 </t>
  </si>
  <si>
    <t>Sirene aúdiovisual endereçavel, 120db, para alarme de incêndio</t>
  </si>
  <si>
    <t xml:space="preserve"> 13.7.1.4</t>
  </si>
  <si>
    <t xml:space="preserve"> CAM077 </t>
  </si>
  <si>
    <t>Central de alarme de incendio com sistema de 04 laços para até 396 dispositivos, marca JFL, modelo Vulcano - 400 ou similar</t>
  </si>
  <si>
    <t xml:space="preserve"> 13.7.1.5</t>
  </si>
  <si>
    <t xml:space="preserve"> CAM078 </t>
  </si>
  <si>
    <t>Programador de Endereços para Central de Alarme - Modelo VRE-PROG ou similar</t>
  </si>
  <si>
    <t xml:space="preserve"> 13.7.1.6</t>
  </si>
  <si>
    <t xml:space="preserve"> CM00262 </t>
  </si>
  <si>
    <t>CABO BLINDADO PARA ALARME E DETECÇÃO DE INCÊNDIO 4 X 1,5 MM2 – FORNECIMENTO E INSTALAÇÃO</t>
  </si>
  <si>
    <t xml:space="preserve"> 13.7.1.7</t>
  </si>
  <si>
    <t xml:space="preserve"> 91863 </t>
  </si>
  <si>
    <t>ELETRODUTO RÍGIDO ROSCÁVEL, PVC, DN 25 MM (3/4"), PARA CIRCUITOS TERMINAIS, INSTALADO EM FORRO - FORNECIMENTO E INSTALAÇÃO. AF_12/2015</t>
  </si>
  <si>
    <t xml:space="preserve"> 13.7.1.8</t>
  </si>
  <si>
    <t xml:space="preserve"> 91937 </t>
  </si>
  <si>
    <t>CAIXA OCTOGONAL 3" X 3", PVC, INSTALADA EM LAJE - FORNECIMENTO E INSTALAÇÃO. AF_12/2015</t>
  </si>
  <si>
    <t xml:space="preserve"> 13.7.1.9</t>
  </si>
  <si>
    <t xml:space="preserve"> 97599 </t>
  </si>
  <si>
    <t>LUMINÁRIA DE EMERGÊNCIA, COM 30 LÂMPADAS LED DE 2 W, SEM REATOR - FORNECIMENTO E INSTALAÇÃO. AF_02/2020</t>
  </si>
  <si>
    <t xml:space="preserve"> 13.7.1.10</t>
  </si>
  <si>
    <t xml:space="preserve"> CAM090 </t>
  </si>
  <si>
    <t>Kit de alarme sem fio para WC PNE, composto por botoeira e sirene audiovisual - fornecimento e instalação.</t>
  </si>
  <si>
    <t xml:space="preserve"> 13.7.2</t>
  </si>
  <si>
    <t>Sinalização</t>
  </si>
  <si>
    <t xml:space="preserve"> 13.7.2.1 </t>
  </si>
  <si>
    <t xml:space="preserve"> CM00255 </t>
  </si>
  <si>
    <t>PLACA DE SINALIZACAO DE SEGURANCA CONTRA INCENDIO, FOTOLUMINESCENTE, RETANGULAR, *13 X 26* CM, EM PVC *2* MM ANTI-CHAMAS (SIMBOLOS, CORES E PICTOGRAMAS CONFORME NBR 13434) – FORNECIMENTO E INSTALAÇÃO</t>
  </si>
  <si>
    <t>un</t>
  </si>
  <si>
    <t xml:space="preserve"> CM00256 </t>
  </si>
  <si>
    <t>PLACA DE SINALIZACAO DE SEGURANCA CONTRA INCENDIO, FOTOLUMINESCENTE, RETANGULAR, *20 X 40* CM, EM PVC *2* MM ANTI-CHAMAS (SIMBOLOS, CORES E PICTOGRAMAS CONFORME NBR 13434) – FORNECIMENTO E INSTALAÇÃO</t>
  </si>
  <si>
    <t xml:space="preserve"> CM00253 </t>
  </si>
  <si>
    <t>PLACA DE SINALIZAÇÃO DE SEGURANÇA CONTRA INCÊNDIO, FOTOLUMINESCENTE, QUADRADA, 20 X 20 CM, EM PVC 2 MM ANTI-CHAMAS (SÍMBOLOS, CORES E PICTOGRAMAS CONFORME NBR 13434) – FORNECIMENTO E INSTALAÇÃO</t>
  </si>
  <si>
    <t>PINTURA ACRILICA PARA SINALIZAÇÃO HORIZONTAL EM PISO CIMENTADO</t>
  </si>
  <si>
    <t xml:space="preserve"> CM00050 </t>
  </si>
  <si>
    <t>TORNEIRA PARA LAVATÓRIO DE MESA FECHAMENTO AUTOMÁTICO DECAMATIC CONFORTO - 1173 C OU SIMILAR-FORNECIMENTO E INSTALAÇÃO</t>
  </si>
  <si>
    <t xml:space="preserve"> CM00041 </t>
  </si>
  <si>
    <t>DISPENSER PARA SABONETE, SISTEMA SPRAY COM REFIL EM PLÁSTICO ABS, NA COR BRANCA REF. NOBRE CITY 32319, JOFEL, EXACCTA OU SIMILAR.</t>
  </si>
  <si>
    <t xml:space="preserve"> 13.8 </t>
  </si>
  <si>
    <t>ÁGUAS PLUVIAIS</t>
  </si>
  <si>
    <t xml:space="preserve"> 13.8.1 </t>
  </si>
  <si>
    <t xml:space="preserve"> 83446 </t>
  </si>
  <si>
    <t>CAIXA DE PASSAGEM 30X30X40 COM TAMPA E DRENO BRITA</t>
  </si>
  <si>
    <t xml:space="preserve"> 14 </t>
  </si>
  <si>
    <t>ÁREA EXTERNA</t>
  </si>
  <si>
    <t xml:space="preserve"> 14.1 </t>
  </si>
  <si>
    <t>ACESSO À MANUTENÇÃO</t>
  </si>
  <si>
    <t xml:space="preserve"> 14.1.1 </t>
  </si>
  <si>
    <t xml:space="preserve"> 323 </t>
  </si>
  <si>
    <t>ESCADA DE MARINHEIRO EM FERRO C/PROTEÇÃO</t>
  </si>
  <si>
    <t>m</t>
  </si>
  <si>
    <t xml:space="preserve"> 14.2 </t>
  </si>
  <si>
    <t>PAVIMENTAÇÃO</t>
  </si>
  <si>
    <t xml:space="preserve"> 14.2.1 </t>
  </si>
  <si>
    <t xml:space="preserve"> 101167 </t>
  </si>
  <si>
    <t>EXECUÇÃO DE PAVIMENTO EM PARALELEPÍPEDOS, REJUNTAMENTO COM PÓ DE PEDRA. AF_05/2020</t>
  </si>
  <si>
    <t xml:space="preserve"> 14.2.2 </t>
  </si>
  <si>
    <t xml:space="preserve"> 92400 </t>
  </si>
  <si>
    <t>EXECUÇÃO DE PÁTIO/ESTACIONAMENTO EM PISO INTERTRAVADO, COM BLOCO RETANGULAR DE 20 X 10 CM, ESPESSURA 10 CM. AF_12/2015</t>
  </si>
  <si>
    <t xml:space="preserve"> 14.2.3 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</si>
  <si>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</si>
  <si>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</si>
  <si>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 xml:space="preserve"> 14.2.4 </t>
  </si>
  <si>
    <t xml:space="preserve"> 79467 </t>
  </si>
  <si>
    <t>PINTURA COM TINTA A BASE DE BORRACHA CLORADA , DE FAIXAS DE DEMARCACAO, EM QUADRA POLIESPORTIVA, 5 CM DE LARGURA.</t>
  </si>
  <si>
    <t>ML</t>
  </si>
  <si>
    <t xml:space="preserve"> 14.2.5 </t>
  </si>
  <si>
    <t xml:space="preserve"> CP140402 </t>
  </si>
  <si>
    <t>EXECUÇÃO DE RAMPAS  EM CONCRETO 20 MPA, TRAÇO 1:3:5 (CIMENTO/AREIA/BRITA), PREPARO MECÂNICO, ESPESSURA 7CM, COM JUNTA DE DILATAÇÃO EM PVC, INCLUSO LANÇAMENTO E ADENSAMENTO.</t>
  </si>
  <si>
    <t xml:space="preserve"> 15 </t>
  </si>
  <si>
    <t>CORRIMÕES E ACESSOS</t>
  </si>
  <si>
    <t xml:space="preserve"> 15.1 </t>
  </si>
  <si>
    <t xml:space="preserve"> 99837 </t>
  </si>
  <si>
    <t>GUARDA-CORPO DE AÇO GALVANIZADO DE 1,10M, MONTANTES TUBULARES DE 1.1/4" ESPAÇADOS DE 1,20M, TRAVESSA SUPERIOR DE 1.1/2", GRADIL FORMADO POR TUBOS HORIZONTAIS DE 1" E VERTICAIS DE 3/4", FIXADO COM CHUMBADOR MECÂNICO. AF_04/2019_P</t>
  </si>
  <si>
    <t xml:space="preserve"> 15.2 </t>
  </si>
  <si>
    <t xml:space="preserve"> CM00069 </t>
  </si>
  <si>
    <t>PORTAO EM TUBO DE ACO GALVANIZADO DIN 2440/NBR 5580 E TELA NYLOFOR, PAINEL UNICO, DIMENSOES INCLUSIVE CADEADO-FORNECIMENTO E INSTALAÇÃO</t>
  </si>
  <si>
    <t xml:space="preserve"> 15.3 </t>
  </si>
  <si>
    <t xml:space="preserve"> CAM099 </t>
  </si>
  <si>
    <t>PORTÃO EM CHAPA, COM REQUADRO EM TUBOS DE AÇO GALVANIZADO, DUAS FOLHAS - FORNECIMENTO E INSTALAÇÃO</t>
  </si>
  <si>
    <t xml:space="preserve"> 16 </t>
  </si>
  <si>
    <t>DIVERSOS</t>
  </si>
  <si>
    <t>16.1</t>
  </si>
  <si>
    <t xml:space="preserve"> CAM101 </t>
  </si>
  <si>
    <t>MESA EM MDF 18 MM REVESTIDO COM LAMINADO MELAMÍNICO BRANCO E AZUL NAS DIMENSÕES 4,95x 1,00 M (CENTRAL DE ATENDIMENTO)</t>
  </si>
  <si>
    <t>DESMOBILIZAÇÃO, LIMPEZA E SERVIÇOS FINAIS</t>
  </si>
  <si>
    <t>17.1</t>
  </si>
  <si>
    <t xml:space="preserve"> CP150017 </t>
  </si>
  <si>
    <t>DESMOBILIZAÇÃO DA OBRA</t>
  </si>
  <si>
    <t>17.2</t>
  </si>
  <si>
    <t xml:space="preserve"> CM00202 </t>
  </si>
  <si>
    <t>AS BUILT – PROJETO GERAL, INCLUSIVE ESPECIFICAÇÃO</t>
  </si>
  <si>
    <t>17.3</t>
  </si>
  <si>
    <t xml:space="preserve"> CM-00512 </t>
  </si>
  <si>
    <t>LIMPEZA FINAL DE OBRAS</t>
  </si>
  <si>
    <t>Total com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</si>
</sst>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/>
      <sz val="10"/>
      <color rgb="FFFFFFFF"/>
      <name val="Arial"/>
      <family val="2"/>
      <charset val="1"/>
    </font>
    <font>
      <i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sz val="18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u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sz val="11"/>
      <name val="Arial"/>
      <family val="1"/>
      <charset val="1"/>
    </font>
    <font>
      <sz val="10"/>
      <color rgb="FF333333"/>
      <name val="Arial"/>
      <family val="2"/>
      <charset val="1"/>
    </font>
    <font>
      <sz val="12"/>
      <name val="Times New Roman"/>
      <family val="1"/>
      <charset val="1"/>
    </font>
    <font>
      <b/>
      <sz val="12"/>
      <name val="Times New Roman"/>
      <family val="1"/>
      <charset val="1"/>
    </font>
    <font>
      <b/>
      <sz val="14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99999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rgb="FF999999"/>
        <bgColor rgb="FF808080"/>
      </patternFill>
    </fill>
    <fill>
      <patternFill patternType="solid">
        <fgColor rgb="FF66FFFF"/>
        <bgColor rgb="FF33CCCC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8">
    <xf numFmtId="0" fontId="0" fillId="0" borderId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1" fillId="0" borderId="0"/>
    <xf numFmtId="0" fontId="12" fillId="8" borderId="1" applyProtection="0"/>
    <xf numFmtId="0" fontId="18" fillId="0" borderId="0" applyBorder="0" applyProtection="0"/>
    <xf numFmtId="0" fontId="18" fillId="0" borderId="0" applyBorder="0" applyProtection="0"/>
    <xf numFmtId="0" fontId="3" fillId="0" borderId="0" applyBorder="0" applyProtection="0"/>
  </cellStyleXfs>
  <cellXfs count="42">
    <xf numFmtId="0" fontId="0" fillId="0" borderId="0" xfId="0"/>
    <xf numFmtId="4" fontId="16" fillId="11" borderId="2" xfId="13" applyNumberFormat="1" applyFont="1" applyFill="1" applyBorder="1" applyAlignment="1">
      <alignment horizontal="center" vertical="center" wrapText="1"/>
    </xf>
    <xf numFmtId="0" fontId="15" fillId="9" borderId="0" xfId="13" applyFont="1" applyFill="1" applyBorder="1" applyAlignment="1">
      <alignment horizontal="center" vertical="center" wrapText="1"/>
    </xf>
    <xf numFmtId="0" fontId="14" fillId="9" borderId="0" xfId="13" applyFont="1" applyFill="1" applyBorder="1" applyAlignment="1">
      <alignment horizontal="left" vertical="top" wrapText="1"/>
    </xf>
    <xf numFmtId="0" fontId="14" fillId="0" borderId="0" xfId="0" applyFont="1" applyBorder="1" applyAlignment="1">
      <alignment horizontal="left" vertical="center"/>
    </xf>
    <xf numFmtId="0" fontId="14" fillId="9" borderId="0" xfId="13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/>
    <xf numFmtId="4" fontId="13" fillId="0" borderId="0" xfId="0" applyNumberFormat="1" applyFont="1" applyAlignment="1">
      <alignment horizontal="center"/>
    </xf>
    <xf numFmtId="4" fontId="13" fillId="0" borderId="0" xfId="0" applyNumberFormat="1" applyFont="1"/>
    <xf numFmtId="0" fontId="14" fillId="9" borderId="0" xfId="13" applyFont="1" applyFill="1" applyBorder="1" applyAlignment="1">
      <alignment horizontal="center" vertical="center" wrapText="1"/>
    </xf>
    <xf numFmtId="0" fontId="14" fillId="9" borderId="0" xfId="13" applyFont="1" applyFill="1" applyAlignment="1">
      <alignment horizontal="center" vertical="center" wrapText="1"/>
    </xf>
    <xf numFmtId="0" fontId="14" fillId="9" borderId="0" xfId="13" applyFont="1" applyFill="1" applyBorder="1" applyAlignment="1">
      <alignment horizontal="left" vertical="top" wrapText="1"/>
    </xf>
    <xf numFmtId="4" fontId="14" fillId="9" borderId="0" xfId="13" applyNumberFormat="1" applyFont="1" applyFill="1" applyAlignment="1">
      <alignment horizontal="center" vertical="top" wrapText="1"/>
    </xf>
    <xf numFmtId="0" fontId="14" fillId="9" borderId="0" xfId="13" applyFont="1" applyFill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4" fillId="10" borderId="2" xfId="13" applyFont="1" applyFill="1" applyBorder="1" applyAlignment="1">
      <alignment horizontal="center" vertical="center" wrapText="1"/>
    </xf>
    <xf numFmtId="4" fontId="14" fillId="10" borderId="2" xfId="13" applyNumberFormat="1" applyFont="1" applyFill="1" applyBorder="1" applyAlignment="1">
      <alignment horizontal="center" vertical="center" wrapText="1"/>
    </xf>
    <xf numFmtId="0" fontId="16" fillId="4" borderId="2" xfId="13" applyFont="1" applyFill="1" applyBorder="1" applyAlignment="1">
      <alignment horizontal="center" vertical="center" wrapText="1"/>
    </xf>
    <xf numFmtId="0" fontId="16" fillId="4" borderId="2" xfId="13" applyFont="1" applyFill="1" applyBorder="1" applyAlignment="1">
      <alignment horizontal="left" vertical="center" wrapText="1"/>
    </xf>
    <xf numFmtId="0" fontId="16" fillId="4" borderId="2" xfId="13" applyFont="1" applyFill="1" applyBorder="1" applyAlignment="1">
      <alignment horizontal="left" vertical="top" wrapText="1"/>
    </xf>
    <xf numFmtId="4" fontId="16" fillId="4" borderId="2" xfId="13" applyNumberFormat="1" applyFont="1" applyFill="1" applyBorder="1" applyAlignment="1">
      <alignment horizontal="center" vertical="top" wrapText="1"/>
    </xf>
    <xf numFmtId="4" fontId="16" fillId="4" borderId="2" xfId="13" applyNumberFormat="1" applyFont="1" applyFill="1" applyBorder="1" applyAlignment="1">
      <alignment horizontal="right" vertical="top" wrapText="1"/>
    </xf>
    <xf numFmtId="0" fontId="16" fillId="0" borderId="2" xfId="13" applyFont="1" applyBorder="1" applyAlignment="1">
      <alignment horizontal="center" vertical="center" wrapText="1"/>
    </xf>
    <xf numFmtId="0" fontId="16" fillId="0" borderId="2" xfId="13" applyFont="1" applyBorder="1" applyAlignment="1">
      <alignment horizontal="left" vertical="center" wrapText="1"/>
    </xf>
    <xf numFmtId="0" fontId="16" fillId="0" borderId="2" xfId="13" applyFont="1" applyBorder="1" applyAlignment="1">
      <alignment horizontal="left" vertical="top" wrapText="1"/>
    </xf>
    <xf numFmtId="4" fontId="16" fillId="0" borderId="2" xfId="13" applyNumberFormat="1" applyFont="1" applyBorder="1" applyAlignment="1">
      <alignment horizontal="center" vertical="top" wrapText="1"/>
    </xf>
    <xf numFmtId="4" fontId="16" fillId="0" borderId="2" xfId="13" applyNumberFormat="1" applyFont="1" applyBorder="1" applyAlignment="1">
      <alignment horizontal="right" vertical="top" wrapText="1"/>
    </xf>
    <xf numFmtId="0" fontId="17" fillId="0" borderId="2" xfId="13" applyFont="1" applyBorder="1" applyAlignment="1">
      <alignment horizontal="center" vertical="center" wrapText="1"/>
    </xf>
    <xf numFmtId="0" fontId="17" fillId="0" borderId="2" xfId="13" applyFont="1" applyBorder="1" applyAlignment="1">
      <alignment horizontal="justify" vertical="center" wrapText="1"/>
    </xf>
    <xf numFmtId="0" fontId="17" fillId="0" borderId="2" xfId="13" applyFont="1" applyBorder="1" applyAlignment="1">
      <alignment horizontal="center" vertical="top" wrapText="1"/>
    </xf>
    <xf numFmtId="4" fontId="17" fillId="0" borderId="2" xfId="13" applyNumberFormat="1" applyFont="1" applyBorder="1" applyAlignment="1">
      <alignment horizontal="center" vertical="top" wrapText="1"/>
    </xf>
    <xf numFmtId="4" fontId="17" fillId="0" borderId="2" xfId="13" applyNumberFormat="1" applyFont="1" applyBorder="1" applyAlignment="1">
      <alignment horizontal="right" vertical="top" wrapText="1"/>
    </xf>
    <xf numFmtId="0" fontId="17" fillId="0" borderId="2" xfId="13" applyFont="1" applyBorder="1" applyAlignment="1">
      <alignment horizontal="left" vertical="center" wrapText="1"/>
    </xf>
    <xf numFmtId="0" fontId="0" fillId="0" borderId="2" xfId="0" applyBorder="1"/>
    <xf numFmtId="4" fontId="16" fillId="4" borderId="2" xfId="13" applyNumberFormat="1" applyFont="1" applyFill="1" applyBorder="1" applyAlignment="1">
      <alignment horizontal="right" vertical="center" wrapText="1"/>
    </xf>
    <xf numFmtId="0" fontId="17" fillId="0" borderId="2" xfId="13" applyFont="1" applyBorder="1" applyAlignment="1">
      <alignment horizontal="left" vertical="top" wrapText="1"/>
    </xf>
    <xf numFmtId="0" fontId="17" fillId="11" borderId="2" xfId="13" applyFont="1" applyFill="1" applyBorder="1" applyAlignment="1">
      <alignment horizontal="center" vertical="center" wrapText="1"/>
    </xf>
    <xf numFmtId="4" fontId="17" fillId="11" borderId="2" xfId="13" applyNumberFormat="1" applyFont="1" applyFill="1" applyBorder="1" applyAlignment="1">
      <alignment horizontal="center" vertical="top" wrapText="1"/>
    </xf>
    <xf numFmtId="4" fontId="16" fillId="11" borderId="2" xfId="13" applyNumberFormat="1" applyFont="1" applyFill="1" applyBorder="1" applyAlignment="1">
      <alignment horizontal="right" vertical="center" wrapText="1"/>
    </xf>
    <xf numFmtId="4" fontId="16" fillId="0" borderId="0" xfId="13" applyNumberFormat="1" applyFont="1" applyBorder="1" applyAlignment="1">
      <alignment horizontal="right" vertical="center" wrapText="1"/>
    </xf>
  </cellXfs>
  <cellStyles count="18">
    <cellStyle name="Accent 1 14" xfId="1" xr:uid="{00000000-0005-0000-0000-000006000000}"/>
    <cellStyle name="Accent 13" xfId="2" xr:uid="{00000000-0005-0000-0000-000007000000}"/>
    <cellStyle name="Accent 2 15" xfId="3" xr:uid="{00000000-0005-0000-0000-000008000000}"/>
    <cellStyle name="Accent 3 16" xfId="4" xr:uid="{00000000-0005-0000-0000-000009000000}"/>
    <cellStyle name="Bad 10" xfId="5" xr:uid="{00000000-0005-0000-0000-00000A000000}"/>
    <cellStyle name="Error 12" xfId="6" xr:uid="{00000000-0005-0000-0000-00000B000000}"/>
    <cellStyle name="Footnote 5" xfId="7" xr:uid="{00000000-0005-0000-0000-00000C000000}"/>
    <cellStyle name="Good 8" xfId="8" xr:uid="{00000000-0005-0000-0000-00000D000000}"/>
    <cellStyle name="Heading 1 1" xfId="9" xr:uid="{00000000-0005-0000-0000-00000E000000}"/>
    <cellStyle name="Heading 2 2" xfId="10" xr:uid="{00000000-0005-0000-0000-00000F000000}"/>
    <cellStyle name="Hyperlink 6" xfId="11" xr:uid="{00000000-0005-0000-0000-000010000000}"/>
    <cellStyle name="Neutral 9" xfId="12" xr:uid="{00000000-0005-0000-0000-000011000000}"/>
    <cellStyle name="Normal" xfId="0" builtinId="0"/>
    <cellStyle name="Normal 2" xfId="13" xr:uid="{00000000-0005-0000-0000-000012000000}"/>
    <cellStyle name="Note 4" xfId="14" xr:uid="{00000000-0005-0000-0000-000013000000}"/>
    <cellStyle name="Status 7" xfId="15" xr:uid="{00000000-0005-0000-0000-000014000000}"/>
    <cellStyle name="Text 3" xfId="16" xr:uid="{00000000-0005-0000-0000-000015000000}"/>
    <cellStyle name="Warning 11" xfId="17" xr:uid="{00000000-0005-0000-0000-000016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66FF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360</xdr:colOff>
      <xdr:row>0</xdr:row>
      <xdr:rowOff>360</xdr:rowOff>
    </xdr:from>
    <xdr:to>
      <xdr:col>1</xdr:col>
      <xdr:colOff>645120</xdr:colOff>
      <xdr:row>0</xdr:row>
      <xdr:rowOff>935280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60" y="360"/>
          <a:ext cx="1418760" cy="9349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321"/>
  <sheetViews>
    <sheetView tabSelected="1" showOutlineSymbols="0" topLeftCell="A19" zoomScale="90" zoomScaleNormal="90" workbookViewId="0">
      <selection activeCell="A166" sqref="A166"/>
    </sheetView>
  </sheetViews>
  <sheetFormatPr defaultRowHeight="15.75" x14ac:dyDescent="0.25"/>
  <cols>
    <col min="1" max="1" width="11" style="6" customWidth="1"/>
    <col min="2" max="2" width="12.5703125" style="6" customWidth="1"/>
    <col min="3" max="3" width="10.85546875" style="6" customWidth="1"/>
    <col min="4" max="4" width="46.7109375" style="7" customWidth="1"/>
    <col min="5" max="5" width="8.85546875" style="8" customWidth="1"/>
    <col min="6" max="6" width="14.28515625" style="9" customWidth="1"/>
    <col min="7" max="7" width="9.28515625" style="8" customWidth="1"/>
    <col min="8" max="8" width="10.28515625" style="8" customWidth="1"/>
    <col min="9" max="9" width="9.42578125" style="8" customWidth="1"/>
    <col min="10" max="10" width="20.7109375" style="10" customWidth="1"/>
    <col min="11" max="11" width="9.42578125" style="10" customWidth="1"/>
    <col min="12" max="1022" width="9.42578125" style="8" customWidth="1"/>
    <col min="1023" max="1025" width="11.5703125" style="8"/>
  </cols>
  <sheetData>
    <row r="1" spans="1:8" ht="94.5" customHeight="1" x14ac:dyDescent="0.25">
      <c r="A1" s="11"/>
      <c r="B1" s="12"/>
      <c r="C1" s="12"/>
      <c r="D1" s="12"/>
      <c r="E1" s="13"/>
      <c r="F1" s="14"/>
      <c r="G1" s="15"/>
      <c r="H1" s="13"/>
    </row>
    <row r="2" spans="1:8" ht="65.25" customHeight="1" x14ac:dyDescent="0.25">
      <c r="A2" s="12" t="s">
        <v>0</v>
      </c>
      <c r="B2" s="5" t="s">
        <v>1</v>
      </c>
      <c r="C2" s="5"/>
      <c r="D2" s="5"/>
      <c r="E2" s="4" t="s">
        <v>2</v>
      </c>
      <c r="F2" s="4"/>
      <c r="G2" s="5" t="s">
        <v>3</v>
      </c>
      <c r="H2" s="5"/>
    </row>
    <row r="3" spans="1:8" ht="60" customHeight="1" x14ac:dyDescent="0.25">
      <c r="A3" s="12"/>
      <c r="B3" s="12"/>
      <c r="C3" s="12"/>
      <c r="E3"/>
      <c r="F3" s="16"/>
      <c r="G3" s="3" t="s">
        <v>4</v>
      </c>
      <c r="H3" s="3"/>
    </row>
    <row r="4" spans="1:8" ht="38.1" customHeight="1" x14ac:dyDescent="0.25">
      <c r="A4" s="2" t="s">
        <v>5</v>
      </c>
      <c r="B4" s="2"/>
      <c r="C4" s="2"/>
      <c r="D4" s="2"/>
      <c r="E4" s="2"/>
      <c r="F4" s="2"/>
      <c r="G4" s="2"/>
      <c r="H4" s="2"/>
    </row>
    <row r="5" spans="1:8" ht="24.95" customHeight="1" x14ac:dyDescent="0.25">
      <c r="A5" s="11"/>
    </row>
    <row r="6" spans="1:8" ht="30" customHeight="1" x14ac:dyDescent="0.25">
      <c r="A6" s="17" t="s">
        <v>6</v>
      </c>
      <c r="B6" s="17" t="s">
        <v>7</v>
      </c>
      <c r="C6" s="17" t="s">
        <v>8</v>
      </c>
      <c r="D6" s="17" t="s">
        <v>9</v>
      </c>
      <c r="E6" s="17" t="s">
        <v>10</v>
      </c>
      <c r="F6" s="18" t="s">
        <v>11</v>
      </c>
      <c r="G6" s="17" t="s">
        <v>12</v>
      </c>
      <c r="H6" s="17" t="s">
        <v>13</v>
      </c>
    </row>
    <row r="7" spans="1:8" ht="24" customHeight="1" x14ac:dyDescent="0.25">
      <c r="A7" s="19" t="s">
        <v>14</v>
      </c>
      <c r="B7" s="19"/>
      <c r="C7" s="19"/>
      <c r="D7" s="20" t="s">
        <v>15</v>
      </c>
      <c r="E7" s="21"/>
      <c r="F7" s="22"/>
      <c r="G7" s="21"/>
      <c r="H7" s="23">
        <f>H8+H12+H16</f>
        <v>0</v>
      </c>
    </row>
    <row r="8" spans="1:8" ht="24" customHeight="1" x14ac:dyDescent="0.25">
      <c r="A8" s="24" t="s">
        <v>16</v>
      </c>
      <c r="B8" s="24"/>
      <c r="C8" s="24"/>
      <c r="D8" s="25" t="s">
        <v>17</v>
      </c>
      <c r="E8" s="26"/>
      <c r="F8" s="27"/>
      <c r="G8" s="26"/>
      <c r="H8" s="28">
        <f>SUM(H9:H11)</f>
        <v>0</v>
      </c>
    </row>
    <row r="9" spans="1:8" ht="31.5" x14ac:dyDescent="0.25">
      <c r="A9" s="29" t="s">
        <v>18</v>
      </c>
      <c r="B9" s="29" t="s">
        <v>19</v>
      </c>
      <c r="C9" s="29" t="s">
        <v>20</v>
      </c>
      <c r="D9" s="30" t="s">
        <v>21</v>
      </c>
      <c r="E9" s="31" t="s">
        <v>22</v>
      </c>
      <c r="F9" s="32">
        <v>3</v>
      </c>
      <c r="G9" s="33"/>
      <c r="H9" s="33">
        <f>G9*F9</f>
        <v>0</v>
      </c>
    </row>
    <row r="10" spans="1:8" ht="31.5" x14ac:dyDescent="0.25">
      <c r="A10" s="29" t="s">
        <v>23</v>
      </c>
      <c r="B10" s="29" t="s">
        <v>24</v>
      </c>
      <c r="C10" s="29" t="s">
        <v>20</v>
      </c>
      <c r="D10" s="30" t="s">
        <v>25</v>
      </c>
      <c r="E10" s="31" t="s">
        <v>22</v>
      </c>
      <c r="F10" s="32">
        <v>3</v>
      </c>
      <c r="G10" s="33"/>
      <c r="H10" s="33">
        <f>G10*F10</f>
        <v>0</v>
      </c>
    </row>
    <row r="11" spans="1:8" ht="30" customHeight="1" x14ac:dyDescent="0.25">
      <c r="A11" s="29" t="s">
        <v>26</v>
      </c>
      <c r="B11" s="29" t="s">
        <v>27</v>
      </c>
      <c r="C11" s="29" t="s">
        <v>28</v>
      </c>
      <c r="D11" s="30" t="s">
        <v>29</v>
      </c>
      <c r="E11" s="31" t="s">
        <v>22</v>
      </c>
      <c r="F11" s="32">
        <v>3</v>
      </c>
      <c r="G11" s="33"/>
      <c r="H11" s="33">
        <f>G11*F11</f>
        <v>0</v>
      </c>
    </row>
    <row r="12" spans="1:8" ht="24" customHeight="1" x14ac:dyDescent="0.25">
      <c r="A12" s="24" t="s">
        <v>30</v>
      </c>
      <c r="B12" s="24"/>
      <c r="C12" s="24"/>
      <c r="D12" s="25" t="s">
        <v>31</v>
      </c>
      <c r="E12" s="26"/>
      <c r="F12" s="27"/>
      <c r="G12" s="26"/>
      <c r="H12" s="28">
        <f>SUM(H13:H15)</f>
        <v>0</v>
      </c>
    </row>
    <row r="13" spans="1:8" ht="24" customHeight="1" x14ac:dyDescent="0.25">
      <c r="A13" s="29" t="s">
        <v>32</v>
      </c>
      <c r="B13" s="29" t="s">
        <v>33</v>
      </c>
      <c r="C13" s="29" t="s">
        <v>28</v>
      </c>
      <c r="D13" s="30" t="s">
        <v>34</v>
      </c>
      <c r="E13" s="31" t="s">
        <v>22</v>
      </c>
      <c r="F13" s="32">
        <v>3</v>
      </c>
      <c r="G13" s="33"/>
      <c r="H13" s="33">
        <f>G13*F13</f>
        <v>0</v>
      </c>
    </row>
    <row r="14" spans="1:8" ht="24" customHeight="1" x14ac:dyDescent="0.25">
      <c r="A14" s="29" t="s">
        <v>35</v>
      </c>
      <c r="B14" s="29" t="s">
        <v>36</v>
      </c>
      <c r="C14" s="29" t="s">
        <v>28</v>
      </c>
      <c r="D14" s="30" t="s">
        <v>37</v>
      </c>
      <c r="E14" s="31" t="s">
        <v>22</v>
      </c>
      <c r="F14" s="32">
        <v>3</v>
      </c>
      <c r="G14" s="33"/>
      <c r="H14" s="33">
        <f>G14*F14</f>
        <v>0</v>
      </c>
    </row>
    <row r="15" spans="1:8" ht="24" customHeight="1" x14ac:dyDescent="0.25">
      <c r="A15" s="29" t="s">
        <v>38</v>
      </c>
      <c r="B15" s="29" t="s">
        <v>39</v>
      </c>
      <c r="C15" s="29" t="s">
        <v>28</v>
      </c>
      <c r="D15" s="30" t="s">
        <v>40</v>
      </c>
      <c r="E15" s="31" t="s">
        <v>22</v>
      </c>
      <c r="F15" s="32">
        <v>3</v>
      </c>
      <c r="G15" s="33"/>
      <c r="H15" s="33">
        <f>G15*F15</f>
        <v>0</v>
      </c>
    </row>
    <row r="16" spans="1:8" ht="24" customHeight="1" x14ac:dyDescent="0.25">
      <c r="A16" s="24" t="s">
        <v>41</v>
      </c>
      <c r="B16" s="24"/>
      <c r="C16" s="24"/>
      <c r="D16" s="25" t="s">
        <v>42</v>
      </c>
      <c r="E16" s="26"/>
      <c r="F16" s="27"/>
      <c r="G16" s="26"/>
      <c r="H16" s="28">
        <f>SUM(H17:H17)</f>
        <v>0</v>
      </c>
    </row>
    <row r="17" spans="1:8" ht="24" customHeight="1" x14ac:dyDescent="0.25">
      <c r="A17" s="29" t="s">
        <v>43</v>
      </c>
      <c r="B17" s="29" t="s">
        <v>44</v>
      </c>
      <c r="C17" s="29" t="s">
        <v>28</v>
      </c>
      <c r="D17" s="34" t="s">
        <v>45</v>
      </c>
      <c r="E17" s="31" t="s">
        <v>22</v>
      </c>
      <c r="F17" s="32">
        <v>3</v>
      </c>
      <c r="G17" s="33"/>
      <c r="H17" s="33">
        <f>G17*F17</f>
        <v>0</v>
      </c>
    </row>
    <row r="18" spans="1:8" ht="24" customHeight="1" x14ac:dyDescent="0.25">
      <c r="A18" s="19" t="s">
        <v>46</v>
      </c>
      <c r="B18" s="19"/>
      <c r="C18" s="19"/>
      <c r="D18" s="20" t="s">
        <v>47</v>
      </c>
      <c r="E18" s="21"/>
      <c r="F18" s="22"/>
      <c r="G18" s="21"/>
      <c r="H18" s="23">
        <f>H19+H22+H25+H28+H31</f>
        <v>0</v>
      </c>
    </row>
    <row r="19" spans="1:8" ht="24" customHeight="1" x14ac:dyDescent="0.25">
      <c r="A19" s="24" t="s">
        <v>48</v>
      </c>
      <c r="B19" s="24"/>
      <c r="C19" s="24"/>
      <c r="D19" s="25" t="s">
        <v>49</v>
      </c>
      <c r="E19" s="26"/>
      <c r="F19" s="27"/>
      <c r="G19" s="26"/>
      <c r="H19" s="28">
        <f>SUM(H20:H21)</f>
        <v>0</v>
      </c>
    </row>
    <row r="20" spans="1:8" ht="31.5" customHeight="1" x14ac:dyDescent="0.25">
      <c r="A20" s="29" t="s">
        <v>50</v>
      </c>
      <c r="B20" s="29" t="s">
        <v>51</v>
      </c>
      <c r="C20" s="29" t="s">
        <v>28</v>
      </c>
      <c r="D20" s="30" t="s">
        <v>52</v>
      </c>
      <c r="E20" s="31" t="s">
        <v>53</v>
      </c>
      <c r="F20" s="32">
        <v>3</v>
      </c>
      <c r="G20" s="33"/>
      <c r="H20" s="33">
        <f>G20*F20</f>
        <v>0</v>
      </c>
    </row>
    <row r="21" spans="1:8" ht="40.5" customHeight="1" x14ac:dyDescent="0.25">
      <c r="A21" s="29" t="s">
        <v>54</v>
      </c>
      <c r="B21" s="29" t="s">
        <v>55</v>
      </c>
      <c r="C21" s="29" t="s">
        <v>28</v>
      </c>
      <c r="D21" s="30" t="s">
        <v>56</v>
      </c>
      <c r="E21" s="31" t="s">
        <v>57</v>
      </c>
      <c r="F21" s="32">
        <v>1</v>
      </c>
      <c r="G21" s="33"/>
      <c r="H21" s="33">
        <f>G21*F21</f>
        <v>0</v>
      </c>
    </row>
    <row r="22" spans="1:8" ht="24" customHeight="1" x14ac:dyDescent="0.25">
      <c r="A22" s="24" t="s">
        <v>58</v>
      </c>
      <c r="B22" s="24"/>
      <c r="C22" s="24"/>
      <c r="D22" s="25" t="s">
        <v>59</v>
      </c>
      <c r="E22" s="26"/>
      <c r="F22" s="27"/>
      <c r="G22" s="26"/>
      <c r="H22" s="28">
        <f>SUM(H23:H24)</f>
        <v>0</v>
      </c>
    </row>
    <row r="23" spans="1:8" ht="24" customHeight="1" x14ac:dyDescent="0.25">
      <c r="A23" s="29" t="s">
        <v>60</v>
      </c>
      <c r="B23" s="29" t="s">
        <v>61</v>
      </c>
      <c r="C23" s="29" t="s">
        <v>28</v>
      </c>
      <c r="D23" s="34" t="s">
        <v>62</v>
      </c>
      <c r="E23" s="31" t="s">
        <v>57</v>
      </c>
      <c r="F23" s="32">
        <v>1</v>
      </c>
      <c r="G23" s="33"/>
      <c r="H23" s="33">
        <f>G23*F23</f>
        <v>0</v>
      </c>
    </row>
    <row r="24" spans="1:8" ht="24" customHeight="1" x14ac:dyDescent="0.25">
      <c r="A24" s="29" t="s">
        <v>63</v>
      </c>
      <c r="B24" s="29" t="s">
        <v>64</v>
      </c>
      <c r="C24" s="29" t="s">
        <v>28</v>
      </c>
      <c r="D24" s="34" t="s">
        <v>65</v>
      </c>
      <c r="E24" s="31" t="s">
        <v>57</v>
      </c>
      <c r="F24" s="32">
        <v>1</v>
      </c>
      <c r="G24" s="33"/>
      <c r="H24" s="33">
        <f>G24*F24</f>
        <v>0</v>
      </c>
    </row>
    <row r="25" spans="1:8" ht="24" customHeight="1" x14ac:dyDescent="0.25">
      <c r="A25" s="24" t="s">
        <v>66</v>
      </c>
      <c r="B25" s="24"/>
      <c r="C25" s="24"/>
      <c r="D25" s="25" t="s">
        <v>67</v>
      </c>
      <c r="E25" s="26"/>
      <c r="F25" s="27"/>
      <c r="G25" s="26"/>
      <c r="H25" s="28">
        <f>SUM(H26:H27)</f>
        <v>0</v>
      </c>
    </row>
    <row r="26" spans="1:8" ht="24" customHeight="1" x14ac:dyDescent="0.25">
      <c r="A26" s="29" t="s">
        <v>68</v>
      </c>
      <c r="B26" s="29" t="s">
        <v>69</v>
      </c>
      <c r="C26" s="29" t="s">
        <v>28</v>
      </c>
      <c r="D26" s="34" t="s">
        <v>70</v>
      </c>
      <c r="E26" s="31" t="s">
        <v>57</v>
      </c>
      <c r="F26" s="32">
        <v>1</v>
      </c>
      <c r="G26" s="33"/>
      <c r="H26" s="33">
        <f>G26*F26</f>
        <v>0</v>
      </c>
    </row>
    <row r="27" spans="1:8" ht="24" customHeight="1" x14ac:dyDescent="0.25">
      <c r="A27" s="29" t="s">
        <v>71</v>
      </c>
      <c r="B27" s="29" t="s">
        <v>72</v>
      </c>
      <c r="C27" s="29" t="s">
        <v>28</v>
      </c>
      <c r="D27" s="34" t="s">
        <v>73</v>
      </c>
      <c r="E27" s="31" t="s">
        <v>57</v>
      </c>
      <c r="F27" s="32">
        <v>1</v>
      </c>
      <c r="G27" s="33"/>
      <c r="H27" s="33">
        <f>G27*F27</f>
        <v>0</v>
      </c>
    </row>
    <row r="28" spans="1:8" ht="24" customHeight="1" x14ac:dyDescent="0.25">
      <c r="A28" s="24" t="s">
        <v>74</v>
      </c>
      <c r="B28" s="24"/>
      <c r="C28" s="24"/>
      <c r="D28" s="25" t="s">
        <v>75</v>
      </c>
      <c r="E28" s="26"/>
      <c r="F28" s="27"/>
      <c r="G28" s="26"/>
      <c r="H28" s="28">
        <f>SUM(H29:H30)</f>
        <v>0</v>
      </c>
    </row>
    <row r="29" spans="1:8" ht="48" customHeight="1" x14ac:dyDescent="0.25">
      <c r="A29" s="29" t="s">
        <v>76</v>
      </c>
      <c r="B29" s="29" t="s">
        <v>77</v>
      </c>
      <c r="C29" s="29" t="s">
        <v>28</v>
      </c>
      <c r="D29" s="30" t="s">
        <v>78</v>
      </c>
      <c r="E29" s="31" t="s">
        <v>79</v>
      </c>
      <c r="F29" s="32">
        <v>100</v>
      </c>
      <c r="G29" s="33"/>
      <c r="H29" s="33">
        <f>G29*F29</f>
        <v>0</v>
      </c>
    </row>
    <row r="30" spans="1:8" ht="58.5" customHeight="1" x14ac:dyDescent="0.25">
      <c r="A30" s="29" t="s">
        <v>80</v>
      </c>
      <c r="B30" s="29" t="s">
        <v>81</v>
      </c>
      <c r="C30" s="29" t="s">
        <v>28</v>
      </c>
      <c r="D30" s="30" t="s">
        <v>82</v>
      </c>
      <c r="E30" s="31" t="s">
        <v>83</v>
      </c>
      <c r="F30" s="32">
        <v>40</v>
      </c>
      <c r="G30" s="33"/>
      <c r="H30" s="33">
        <f>G30*F30</f>
        <v>0</v>
      </c>
    </row>
    <row r="31" spans="1:8" ht="24" customHeight="1" x14ac:dyDescent="0.25">
      <c r="A31" s="24" t="s">
        <v>84</v>
      </c>
      <c r="B31" s="24"/>
      <c r="C31" s="24"/>
      <c r="D31" s="30" t="s">
        <v>85</v>
      </c>
      <c r="E31" s="26"/>
      <c r="F31" s="27"/>
      <c r="G31" s="26"/>
      <c r="H31" s="28">
        <f>SUM(H32:H33)</f>
        <v>0</v>
      </c>
    </row>
    <row r="32" spans="1:8" ht="60.75" customHeight="1" x14ac:dyDescent="0.25">
      <c r="A32" s="29" t="s">
        <v>86</v>
      </c>
      <c r="B32" s="29" t="s">
        <v>87</v>
      </c>
      <c r="C32" s="29" t="s">
        <v>28</v>
      </c>
      <c r="D32" s="30" t="s">
        <v>88</v>
      </c>
      <c r="E32" s="31" t="s">
        <v>22</v>
      </c>
      <c r="F32" s="32">
        <v>3</v>
      </c>
      <c r="G32" s="33"/>
      <c r="H32" s="33">
        <f>G32*F32</f>
        <v>0</v>
      </c>
    </row>
    <row r="33" spans="1:8" ht="30.6" customHeight="1" x14ac:dyDescent="0.25">
      <c r="A33" s="29" t="s">
        <v>89</v>
      </c>
      <c r="B33" s="29" t="s">
        <v>90</v>
      </c>
      <c r="C33" s="29" t="s">
        <v>28</v>
      </c>
      <c r="D33" s="30" t="s">
        <v>91</v>
      </c>
      <c r="E33" s="31" t="s">
        <v>57</v>
      </c>
      <c r="F33" s="32">
        <v>1</v>
      </c>
      <c r="G33" s="33"/>
      <c r="H33" s="33">
        <f>G33*F33</f>
        <v>0</v>
      </c>
    </row>
    <row r="34" spans="1:8" ht="24" customHeight="1" x14ac:dyDescent="0.25">
      <c r="A34" s="19" t="s">
        <v>92</v>
      </c>
      <c r="B34" s="19"/>
      <c r="C34" s="19"/>
      <c r="D34" s="20" t="s">
        <v>93</v>
      </c>
      <c r="E34" s="21"/>
      <c r="F34" s="22"/>
      <c r="G34" s="21"/>
      <c r="H34" s="23">
        <f>H35+H50+H56+H60+H63+H65</f>
        <v>0</v>
      </c>
    </row>
    <row r="35" spans="1:8" ht="24" customHeight="1" x14ac:dyDescent="0.25">
      <c r="A35" s="24" t="s">
        <v>94</v>
      </c>
      <c r="B35" s="24"/>
      <c r="C35" s="24"/>
      <c r="D35" s="25" t="s">
        <v>95</v>
      </c>
      <c r="E35" s="26"/>
      <c r="F35" s="27"/>
      <c r="G35" s="26"/>
      <c r="H35" s="28">
        <f>SUM(H36:H49)</f>
        <v>0</v>
      </c>
    </row>
    <row r="36" spans="1:8" ht="40.700000000000003" customHeight="1" x14ac:dyDescent="0.25">
      <c r="A36" s="29" t="s">
        <v>96</v>
      </c>
      <c r="B36" s="29" t="s">
        <v>97</v>
      </c>
      <c r="C36" s="29" t="s">
        <v>20</v>
      </c>
      <c r="D36" s="30" t="s">
        <v>98</v>
      </c>
      <c r="E36" s="31" t="s">
        <v>53</v>
      </c>
      <c r="F36" s="32">
        <v>610.04999999999995</v>
      </c>
      <c r="G36" s="33"/>
      <c r="H36" s="33">
        <f t="shared" ref="H36:H49" si="0">G36*F36</f>
        <v>0</v>
      </c>
    </row>
    <row r="37" spans="1:8" ht="24" customHeight="1" x14ac:dyDescent="0.25">
      <c r="A37" s="29" t="s">
        <v>99</v>
      </c>
      <c r="B37" s="29" t="s">
        <v>100</v>
      </c>
      <c r="C37" s="29" t="s">
        <v>28</v>
      </c>
      <c r="D37" s="30" t="s">
        <v>101</v>
      </c>
      <c r="E37" s="31" t="s">
        <v>102</v>
      </c>
      <c r="F37" s="32">
        <v>365.96</v>
      </c>
      <c r="G37" s="33"/>
      <c r="H37" s="33">
        <f t="shared" si="0"/>
        <v>0</v>
      </c>
    </row>
    <row r="38" spans="1:8" ht="29.85" customHeight="1" x14ac:dyDescent="0.25">
      <c r="A38" s="29" t="s">
        <v>103</v>
      </c>
      <c r="B38" s="29" t="s">
        <v>104</v>
      </c>
      <c r="C38" s="29" t="s">
        <v>20</v>
      </c>
      <c r="D38" s="30" t="s">
        <v>105</v>
      </c>
      <c r="E38" s="31" t="s">
        <v>53</v>
      </c>
      <c r="F38" s="32">
        <v>4</v>
      </c>
      <c r="G38" s="33"/>
      <c r="H38" s="33">
        <f t="shared" si="0"/>
        <v>0</v>
      </c>
    </row>
    <row r="39" spans="1:8" ht="29.85" customHeight="1" x14ac:dyDescent="0.25">
      <c r="A39" s="29" t="s">
        <v>106</v>
      </c>
      <c r="B39" s="29" t="s">
        <v>107</v>
      </c>
      <c r="C39" s="29" t="s">
        <v>28</v>
      </c>
      <c r="D39" s="30" t="s">
        <v>108</v>
      </c>
      <c r="E39" s="31" t="s">
        <v>53</v>
      </c>
      <c r="F39" s="32">
        <v>65.430000000000007</v>
      </c>
      <c r="G39" s="33"/>
      <c r="H39" s="33">
        <f t="shared" si="0"/>
        <v>0</v>
      </c>
    </row>
    <row r="40" spans="1:8" ht="29.85" customHeight="1" x14ac:dyDescent="0.25">
      <c r="A40" s="29" t="s">
        <v>109</v>
      </c>
      <c r="B40" s="29" t="s">
        <v>110</v>
      </c>
      <c r="C40" s="29" t="s">
        <v>28</v>
      </c>
      <c r="D40" s="30" t="s">
        <v>111</v>
      </c>
      <c r="E40" s="31" t="s">
        <v>112</v>
      </c>
      <c r="F40" s="32">
        <v>4.38</v>
      </c>
      <c r="G40" s="33"/>
      <c r="H40" s="33">
        <f t="shared" si="0"/>
        <v>0</v>
      </c>
    </row>
    <row r="41" spans="1:8" ht="38.25" customHeight="1" x14ac:dyDescent="0.25">
      <c r="A41" s="29" t="s">
        <v>113</v>
      </c>
      <c r="B41" s="29" t="s">
        <v>114</v>
      </c>
      <c r="C41" s="29" t="s">
        <v>28</v>
      </c>
      <c r="D41" s="30" t="s">
        <v>115</v>
      </c>
      <c r="E41" s="31" t="s">
        <v>116</v>
      </c>
      <c r="F41" s="32">
        <v>38.04</v>
      </c>
      <c r="G41" s="33"/>
      <c r="H41" s="33">
        <f t="shared" si="0"/>
        <v>0</v>
      </c>
    </row>
    <row r="42" spans="1:8" ht="31.5" x14ac:dyDescent="0.25">
      <c r="A42" s="29" t="s">
        <v>117</v>
      </c>
      <c r="B42" s="29" t="s">
        <v>118</v>
      </c>
      <c r="C42" s="29" t="s">
        <v>28</v>
      </c>
      <c r="D42" s="30" t="s">
        <v>119</v>
      </c>
      <c r="E42" s="31" t="s">
        <v>102</v>
      </c>
      <c r="F42" s="32">
        <v>10.53</v>
      </c>
      <c r="G42" s="33"/>
      <c r="H42" s="33">
        <f t="shared" si="0"/>
        <v>0</v>
      </c>
    </row>
    <row r="43" spans="1:8" ht="45" customHeight="1" x14ac:dyDescent="0.25">
      <c r="A43" s="29" t="s">
        <v>120</v>
      </c>
      <c r="B43" s="29" t="s">
        <v>121</v>
      </c>
      <c r="C43" s="29" t="s">
        <v>28</v>
      </c>
      <c r="D43" s="30" t="s">
        <v>122</v>
      </c>
      <c r="E43" s="31" t="s">
        <v>57</v>
      </c>
      <c r="F43" s="32">
        <v>3</v>
      </c>
      <c r="G43" s="33"/>
      <c r="H43" s="33">
        <f t="shared" si="0"/>
        <v>0</v>
      </c>
    </row>
    <row r="44" spans="1:8" ht="48.75" customHeight="1" x14ac:dyDescent="0.25">
      <c r="A44" s="29" t="s">
        <v>123</v>
      </c>
      <c r="B44" s="29" t="s">
        <v>124</v>
      </c>
      <c r="C44" s="29" t="s">
        <v>20</v>
      </c>
      <c r="D44" s="30" t="s">
        <v>125</v>
      </c>
      <c r="E44" s="31" t="s">
        <v>53</v>
      </c>
      <c r="F44" s="32">
        <v>39.9</v>
      </c>
      <c r="G44" s="33"/>
      <c r="H44" s="33">
        <f t="shared" si="0"/>
        <v>0</v>
      </c>
    </row>
    <row r="45" spans="1:8" ht="44.25" customHeight="1" x14ac:dyDescent="0.25">
      <c r="A45" s="29" t="s">
        <v>126</v>
      </c>
      <c r="B45" s="29" t="s">
        <v>127</v>
      </c>
      <c r="C45" s="29" t="s">
        <v>28</v>
      </c>
      <c r="D45" s="30" t="s">
        <v>128</v>
      </c>
      <c r="E45" s="31" t="s">
        <v>57</v>
      </c>
      <c r="F45" s="32">
        <v>2</v>
      </c>
      <c r="G45" s="33"/>
      <c r="H45" s="33">
        <f t="shared" si="0"/>
        <v>0</v>
      </c>
    </row>
    <row r="46" spans="1:8" ht="31.5" x14ac:dyDescent="0.25">
      <c r="A46" s="29" t="s">
        <v>129</v>
      </c>
      <c r="B46" s="29" t="s">
        <v>130</v>
      </c>
      <c r="C46" s="29" t="s">
        <v>20</v>
      </c>
      <c r="D46" s="30" t="s">
        <v>131</v>
      </c>
      <c r="E46" s="31" t="s">
        <v>53</v>
      </c>
      <c r="F46" s="32">
        <v>74.760000000000005</v>
      </c>
      <c r="G46" s="33"/>
      <c r="H46" s="33">
        <f t="shared" si="0"/>
        <v>0</v>
      </c>
    </row>
    <row r="47" spans="1:8" ht="31.5" x14ac:dyDescent="0.25">
      <c r="A47" s="29" t="s">
        <v>132</v>
      </c>
      <c r="B47" s="29" t="s">
        <v>133</v>
      </c>
      <c r="C47" s="29" t="s">
        <v>28</v>
      </c>
      <c r="D47" s="30" t="s">
        <v>134</v>
      </c>
      <c r="E47" s="31" t="s">
        <v>53</v>
      </c>
      <c r="F47" s="32">
        <v>23.53</v>
      </c>
      <c r="G47" s="33"/>
      <c r="H47" s="33">
        <f t="shared" si="0"/>
        <v>0</v>
      </c>
    </row>
    <row r="48" spans="1:8" ht="31.5" customHeight="1" x14ac:dyDescent="0.25">
      <c r="A48" s="29" t="s">
        <v>135</v>
      </c>
      <c r="B48" s="29" t="s">
        <v>136</v>
      </c>
      <c r="C48" s="29" t="s">
        <v>28</v>
      </c>
      <c r="D48" s="30" t="s">
        <v>137</v>
      </c>
      <c r="E48" s="31" t="s">
        <v>53</v>
      </c>
      <c r="F48" s="32">
        <v>137.5</v>
      </c>
      <c r="G48" s="33"/>
      <c r="H48" s="33">
        <f t="shared" si="0"/>
        <v>0</v>
      </c>
    </row>
    <row r="49" spans="1:8" ht="24" customHeight="1" x14ac:dyDescent="0.25">
      <c r="A49" s="29" t="s">
        <v>138</v>
      </c>
      <c r="B49" s="29" t="s">
        <v>139</v>
      </c>
      <c r="C49" s="29" t="s">
        <v>28</v>
      </c>
      <c r="D49" s="30" t="s">
        <v>140</v>
      </c>
      <c r="E49" s="31" t="s">
        <v>53</v>
      </c>
      <c r="F49" s="32">
        <v>2</v>
      </c>
      <c r="G49" s="33"/>
      <c r="H49" s="33">
        <f t="shared" si="0"/>
        <v>0</v>
      </c>
    </row>
    <row r="50" spans="1:8" ht="45.75" customHeight="1" x14ac:dyDescent="0.25">
      <c r="A50" s="24" t="s">
        <v>141</v>
      </c>
      <c r="B50" s="24"/>
      <c r="C50" s="24"/>
      <c r="D50" s="25" t="s">
        <v>142</v>
      </c>
      <c r="E50" s="26"/>
      <c r="F50" s="27"/>
      <c r="G50" s="26"/>
      <c r="H50" s="28">
        <f>SUM(H51:H55)</f>
        <v>0</v>
      </c>
    </row>
    <row r="51" spans="1:8" ht="64.5" customHeight="1" x14ac:dyDescent="0.25">
      <c r="A51" s="29" t="s">
        <v>143</v>
      </c>
      <c r="B51" s="29" t="s">
        <v>144</v>
      </c>
      <c r="C51" s="29" t="s">
        <v>20</v>
      </c>
      <c r="D51" s="30" t="s">
        <v>145</v>
      </c>
      <c r="E51" s="31" t="s">
        <v>146</v>
      </c>
      <c r="F51" s="32">
        <v>1.06</v>
      </c>
      <c r="G51" s="33"/>
      <c r="H51" s="33">
        <f>G51*F51</f>
        <v>0</v>
      </c>
    </row>
    <row r="52" spans="1:8" ht="31.5" customHeight="1" x14ac:dyDescent="0.25">
      <c r="A52" s="29" t="s">
        <v>147</v>
      </c>
      <c r="B52" s="29" t="s">
        <v>148</v>
      </c>
      <c r="C52" s="29" t="s">
        <v>28</v>
      </c>
      <c r="D52" s="30" t="s">
        <v>149</v>
      </c>
      <c r="E52" s="31" t="s">
        <v>102</v>
      </c>
      <c r="F52" s="32">
        <v>54</v>
      </c>
      <c r="G52" s="33"/>
      <c r="H52" s="33">
        <f>G52*F52</f>
        <v>0</v>
      </c>
    </row>
    <row r="53" spans="1:8" ht="31.5" customHeight="1" x14ac:dyDescent="0.25">
      <c r="A53" s="29" t="s">
        <v>150</v>
      </c>
      <c r="B53" s="29" t="s">
        <v>151</v>
      </c>
      <c r="C53" s="29" t="s">
        <v>20</v>
      </c>
      <c r="D53" s="30" t="s">
        <v>152</v>
      </c>
      <c r="E53" s="31" t="s">
        <v>146</v>
      </c>
      <c r="F53" s="32">
        <v>9.9329999999999998</v>
      </c>
      <c r="G53" s="33"/>
      <c r="H53" s="33">
        <f>G53*F53</f>
        <v>0</v>
      </c>
    </row>
    <row r="54" spans="1:8" ht="39" customHeight="1" x14ac:dyDescent="0.25">
      <c r="A54" s="29" t="s">
        <v>153</v>
      </c>
      <c r="B54" s="29" t="s">
        <v>154</v>
      </c>
      <c r="C54" s="29" t="s">
        <v>28</v>
      </c>
      <c r="D54" s="30" t="s">
        <v>155</v>
      </c>
      <c r="E54" s="31" t="s">
        <v>102</v>
      </c>
      <c r="F54" s="32">
        <v>54</v>
      </c>
      <c r="G54" s="33"/>
      <c r="H54" s="33">
        <f>G54*F54</f>
        <v>0</v>
      </c>
    </row>
    <row r="55" spans="1:8" ht="40.5" customHeight="1" x14ac:dyDescent="0.25">
      <c r="A55" s="29" t="s">
        <v>156</v>
      </c>
      <c r="B55" s="29" t="s">
        <v>157</v>
      </c>
      <c r="C55" s="29" t="s">
        <v>28</v>
      </c>
      <c r="D55" s="30" t="s">
        <v>158</v>
      </c>
      <c r="E55" s="31" t="s">
        <v>53</v>
      </c>
      <c r="F55" s="32">
        <v>54</v>
      </c>
      <c r="G55" s="33"/>
      <c r="H55" s="33">
        <f>G55*F55</f>
        <v>0</v>
      </c>
    </row>
    <row r="56" spans="1:8" ht="24" customHeight="1" x14ac:dyDescent="0.25">
      <c r="A56" s="24" t="s">
        <v>159</v>
      </c>
      <c r="B56" s="24"/>
      <c r="C56" s="24"/>
      <c r="D56" s="25" t="s">
        <v>160</v>
      </c>
      <c r="E56" s="26"/>
      <c r="F56" s="27"/>
      <c r="G56" s="26"/>
      <c r="H56" s="28">
        <f>SUM(H57:H59)</f>
        <v>0</v>
      </c>
    </row>
    <row r="57" spans="1:8" ht="32.25" customHeight="1" x14ac:dyDescent="0.25">
      <c r="A57" s="29" t="s">
        <v>161</v>
      </c>
      <c r="B57" s="29" t="s">
        <v>148</v>
      </c>
      <c r="C57" s="29" t="s">
        <v>28</v>
      </c>
      <c r="D57" s="30" t="s">
        <v>162</v>
      </c>
      <c r="E57" s="31" t="s">
        <v>102</v>
      </c>
      <c r="F57" s="32">
        <v>25.34</v>
      </c>
      <c r="G57" s="33"/>
      <c r="H57" s="33">
        <f>G57*F57</f>
        <v>0</v>
      </c>
    </row>
    <row r="58" spans="1:8" ht="24" customHeight="1" x14ac:dyDescent="0.25">
      <c r="A58" s="29" t="s">
        <v>163</v>
      </c>
      <c r="B58" s="29" t="s">
        <v>154</v>
      </c>
      <c r="C58" s="29" t="s">
        <v>28</v>
      </c>
      <c r="D58" s="30" t="s">
        <v>155</v>
      </c>
      <c r="E58" s="31" t="s">
        <v>102</v>
      </c>
      <c r="F58" s="32">
        <v>25.34</v>
      </c>
      <c r="G58" s="33"/>
      <c r="H58" s="33">
        <f>G58*F58</f>
        <v>0</v>
      </c>
    </row>
    <row r="59" spans="1:8" ht="37.5" customHeight="1" x14ac:dyDescent="0.25">
      <c r="A59" s="29" t="s">
        <v>164</v>
      </c>
      <c r="B59" s="29" t="s">
        <v>157</v>
      </c>
      <c r="C59" s="29" t="s">
        <v>28</v>
      </c>
      <c r="D59" s="30" t="s">
        <v>158</v>
      </c>
      <c r="E59" s="31" t="s">
        <v>53</v>
      </c>
      <c r="F59" s="32">
        <v>25.34</v>
      </c>
      <c r="G59" s="33"/>
      <c r="H59" s="33">
        <f>G59*F59</f>
        <v>0</v>
      </c>
    </row>
    <row r="60" spans="1:8" ht="24" customHeight="1" x14ac:dyDescent="0.25">
      <c r="A60" s="24" t="s">
        <v>165</v>
      </c>
      <c r="B60" s="24"/>
      <c r="C60" s="24"/>
      <c r="D60" s="25" t="s">
        <v>166</v>
      </c>
      <c r="E60" s="26"/>
      <c r="F60" s="27"/>
      <c r="G60" s="26"/>
      <c r="H60" s="28">
        <f>SUM(H61:H62)</f>
        <v>0</v>
      </c>
    </row>
    <row r="61" spans="1:8" ht="30.6" customHeight="1" x14ac:dyDescent="0.25">
      <c r="A61" s="29" t="s">
        <v>167</v>
      </c>
      <c r="B61" s="29" t="s">
        <v>168</v>
      </c>
      <c r="C61" s="29" t="s">
        <v>20</v>
      </c>
      <c r="D61" s="30" t="s">
        <v>169</v>
      </c>
      <c r="E61" s="31" t="s">
        <v>57</v>
      </c>
      <c r="F61" s="32">
        <v>19</v>
      </c>
      <c r="G61" s="33"/>
      <c r="H61" s="33">
        <f>G61*F61</f>
        <v>0</v>
      </c>
    </row>
    <row r="62" spans="1:8" ht="48" customHeight="1" x14ac:dyDescent="0.25">
      <c r="A62" s="29" t="s">
        <v>170</v>
      </c>
      <c r="B62" s="29" t="s">
        <v>171</v>
      </c>
      <c r="C62" s="29" t="s">
        <v>28</v>
      </c>
      <c r="D62" s="30" t="s">
        <v>172</v>
      </c>
      <c r="E62" s="31" t="s">
        <v>57</v>
      </c>
      <c r="F62" s="32">
        <v>1</v>
      </c>
      <c r="G62" s="33"/>
      <c r="H62" s="33">
        <f>G62*F62</f>
        <v>0</v>
      </c>
    </row>
    <row r="63" spans="1:8" ht="24" customHeight="1" x14ac:dyDescent="0.25">
      <c r="A63" s="24" t="s">
        <v>173</v>
      </c>
      <c r="B63" s="24"/>
      <c r="C63" s="24"/>
      <c r="D63" s="25" t="s">
        <v>174</v>
      </c>
      <c r="E63" s="26"/>
      <c r="F63" s="27"/>
      <c r="G63" s="26"/>
      <c r="H63" s="28">
        <f>SUM(H64:H64)</f>
        <v>0</v>
      </c>
    </row>
    <row r="64" spans="1:8" ht="48" customHeight="1" x14ac:dyDescent="0.25">
      <c r="A64" s="29" t="s">
        <v>175</v>
      </c>
      <c r="B64" s="29" t="s">
        <v>144</v>
      </c>
      <c r="C64" s="29" t="s">
        <v>20</v>
      </c>
      <c r="D64" s="30" t="s">
        <v>176</v>
      </c>
      <c r="E64" s="31" t="s">
        <v>146</v>
      </c>
      <c r="F64" s="32">
        <v>4.43</v>
      </c>
      <c r="G64" s="33"/>
      <c r="H64" s="33">
        <f>G64*F64</f>
        <v>0</v>
      </c>
    </row>
    <row r="65" spans="1:8" ht="24" customHeight="1" x14ac:dyDescent="0.25">
      <c r="A65" s="24" t="s">
        <v>177</v>
      </c>
      <c r="B65" s="24"/>
      <c r="C65" s="24"/>
      <c r="D65" s="25" t="s">
        <v>178</v>
      </c>
      <c r="E65" s="26"/>
      <c r="F65" s="27"/>
      <c r="G65" s="26"/>
      <c r="H65" s="28">
        <f>SUM(H66:H67)</f>
        <v>0</v>
      </c>
    </row>
    <row r="66" spans="1:8" ht="32.25" customHeight="1" x14ac:dyDescent="0.25">
      <c r="A66" s="29" t="s">
        <v>179</v>
      </c>
      <c r="B66" s="29" t="s">
        <v>180</v>
      </c>
      <c r="C66" s="29" t="s">
        <v>20</v>
      </c>
      <c r="D66" s="30" t="s">
        <v>181</v>
      </c>
      <c r="E66" s="31" t="s">
        <v>146</v>
      </c>
      <c r="F66" s="32">
        <v>12</v>
      </c>
      <c r="G66" s="33"/>
      <c r="H66" s="33">
        <f>G66*F66</f>
        <v>0</v>
      </c>
    </row>
    <row r="67" spans="1:8" ht="52.5" customHeight="1" x14ac:dyDescent="0.25">
      <c r="A67" s="29" t="s">
        <v>182</v>
      </c>
      <c r="B67" s="29" t="s">
        <v>183</v>
      </c>
      <c r="C67" s="29" t="s">
        <v>20</v>
      </c>
      <c r="D67" s="30" t="s">
        <v>184</v>
      </c>
      <c r="E67" s="31" t="s">
        <v>146</v>
      </c>
      <c r="F67" s="32">
        <v>12</v>
      </c>
      <c r="G67" s="33"/>
      <c r="H67" s="33">
        <f>G67*F67</f>
        <v>0</v>
      </c>
    </row>
    <row r="68" spans="1:8" ht="24" customHeight="1" x14ac:dyDescent="0.25">
      <c r="A68" s="19" t="s">
        <v>185</v>
      </c>
      <c r="B68" s="19"/>
      <c r="C68" s="19"/>
      <c r="D68" s="20" t="s">
        <v>186</v>
      </c>
      <c r="E68" s="21"/>
      <c r="F68" s="22"/>
      <c r="G68" s="21"/>
      <c r="H68" s="23">
        <f>H69+H81</f>
        <v>0</v>
      </c>
    </row>
    <row r="69" spans="1:8" ht="24" customHeight="1" x14ac:dyDescent="0.25">
      <c r="A69" s="24" t="s">
        <v>187</v>
      </c>
      <c r="B69" s="24"/>
      <c r="C69" s="24"/>
      <c r="D69" s="25" t="s">
        <v>188</v>
      </c>
      <c r="E69" s="26"/>
      <c r="F69" s="27"/>
      <c r="G69" s="26"/>
      <c r="H69" s="28">
        <f>SUM(H70:H80)</f>
        <v>0</v>
      </c>
    </row>
    <row r="70" spans="1:8" ht="33.200000000000003" customHeight="1" x14ac:dyDescent="0.25">
      <c r="A70" s="29" t="s">
        <v>189</v>
      </c>
      <c r="B70" s="29" t="s">
        <v>190</v>
      </c>
      <c r="C70" s="29" t="s">
        <v>28</v>
      </c>
      <c r="D70" s="30" t="s">
        <v>191</v>
      </c>
      <c r="E70" s="31" t="s">
        <v>116</v>
      </c>
      <c r="F70" s="32">
        <v>8</v>
      </c>
      <c r="G70" s="33"/>
      <c r="H70" s="33">
        <f t="shared" ref="H70:H80" si="1">G70*F70</f>
        <v>0</v>
      </c>
    </row>
    <row r="71" spans="1:8" ht="29.1" customHeight="1" x14ac:dyDescent="0.25">
      <c r="A71" s="29" t="s">
        <v>192</v>
      </c>
      <c r="B71" s="29" t="s">
        <v>193</v>
      </c>
      <c r="C71" s="29" t="s">
        <v>20</v>
      </c>
      <c r="D71" s="30" t="s">
        <v>194</v>
      </c>
      <c r="E71" s="31" t="s">
        <v>146</v>
      </c>
      <c r="F71" s="32">
        <v>1.66</v>
      </c>
      <c r="G71" s="33"/>
      <c r="H71" s="33">
        <f t="shared" si="1"/>
        <v>0</v>
      </c>
    </row>
    <row r="72" spans="1:8" ht="82.5" customHeight="1" x14ac:dyDescent="0.25">
      <c r="A72" s="29" t="s">
        <v>195</v>
      </c>
      <c r="B72" s="29" t="s">
        <v>196</v>
      </c>
      <c r="C72" s="29" t="s">
        <v>20</v>
      </c>
      <c r="D72" s="30" t="s">
        <v>197</v>
      </c>
      <c r="E72" s="31" t="s">
        <v>53</v>
      </c>
      <c r="F72" s="32">
        <v>8.6</v>
      </c>
      <c r="G72" s="33"/>
      <c r="H72" s="33">
        <f t="shared" si="1"/>
        <v>0</v>
      </c>
    </row>
    <row r="73" spans="1:8" ht="49.5" customHeight="1" x14ac:dyDescent="0.25">
      <c r="A73" s="29" t="s">
        <v>198</v>
      </c>
      <c r="B73" s="29" t="s">
        <v>199</v>
      </c>
      <c r="C73" s="29" t="s">
        <v>20</v>
      </c>
      <c r="D73" s="30" t="s">
        <v>200</v>
      </c>
      <c r="E73" s="31" t="s">
        <v>146</v>
      </c>
      <c r="F73" s="32">
        <v>0.5</v>
      </c>
      <c r="G73" s="33"/>
      <c r="H73" s="33">
        <f t="shared" si="1"/>
        <v>0</v>
      </c>
    </row>
    <row r="74" spans="1:8" ht="31.5" customHeight="1" x14ac:dyDescent="0.25">
      <c r="A74" s="29" t="s">
        <v>201</v>
      </c>
      <c r="B74" s="29" t="s">
        <v>202</v>
      </c>
      <c r="C74" s="29" t="s">
        <v>20</v>
      </c>
      <c r="D74" s="30" t="s">
        <v>203</v>
      </c>
      <c r="E74" s="31" t="s">
        <v>53</v>
      </c>
      <c r="F74" s="32">
        <v>3.6</v>
      </c>
      <c r="G74" s="33"/>
      <c r="H74" s="33">
        <f t="shared" si="1"/>
        <v>0</v>
      </c>
    </row>
    <row r="75" spans="1:8" ht="59.25" customHeight="1" x14ac:dyDescent="0.25">
      <c r="A75" s="29" t="s">
        <v>204</v>
      </c>
      <c r="B75" s="29" t="s">
        <v>205</v>
      </c>
      <c r="C75" s="29" t="s">
        <v>20</v>
      </c>
      <c r="D75" s="30" t="s">
        <v>206</v>
      </c>
      <c r="E75" s="31" t="s">
        <v>207</v>
      </c>
      <c r="F75" s="32">
        <v>13.8</v>
      </c>
      <c r="G75" s="33"/>
      <c r="H75" s="33">
        <f t="shared" si="1"/>
        <v>0</v>
      </c>
    </row>
    <row r="76" spans="1:8" ht="71.25" customHeight="1" x14ac:dyDescent="0.25">
      <c r="A76" s="29" t="s">
        <v>208</v>
      </c>
      <c r="B76" s="29" t="s">
        <v>209</v>
      </c>
      <c r="C76" s="29" t="s">
        <v>20</v>
      </c>
      <c r="D76" s="30" t="s">
        <v>210</v>
      </c>
      <c r="E76" s="31" t="s">
        <v>207</v>
      </c>
      <c r="F76" s="32">
        <v>6.57</v>
      </c>
      <c r="G76" s="33"/>
      <c r="H76" s="33">
        <f t="shared" si="1"/>
        <v>0</v>
      </c>
    </row>
    <row r="77" spans="1:8" ht="40.700000000000003" customHeight="1" x14ac:dyDescent="0.25">
      <c r="A77" s="29" t="s">
        <v>211</v>
      </c>
      <c r="B77" s="29" t="s">
        <v>212</v>
      </c>
      <c r="C77" s="29" t="s">
        <v>20</v>
      </c>
      <c r="D77" s="30" t="s">
        <v>213</v>
      </c>
      <c r="E77" s="31" t="s">
        <v>207</v>
      </c>
      <c r="F77" s="32">
        <v>12.17</v>
      </c>
      <c r="G77" s="33"/>
      <c r="H77" s="33">
        <f t="shared" si="1"/>
        <v>0</v>
      </c>
    </row>
    <row r="78" spans="1:8" ht="30.6" customHeight="1" x14ac:dyDescent="0.25">
      <c r="A78" s="29" t="s">
        <v>214</v>
      </c>
      <c r="B78" s="29" t="s">
        <v>215</v>
      </c>
      <c r="C78" s="29" t="s">
        <v>28</v>
      </c>
      <c r="D78" s="30" t="s">
        <v>216</v>
      </c>
      <c r="E78" s="31" t="s">
        <v>146</v>
      </c>
      <c r="F78" s="32">
        <v>8.2100000000000009</v>
      </c>
      <c r="G78" s="33"/>
      <c r="H78" s="33">
        <f t="shared" si="1"/>
        <v>0</v>
      </c>
    </row>
    <row r="79" spans="1:8" ht="45" customHeight="1" x14ac:dyDescent="0.25">
      <c r="A79" s="29" t="s">
        <v>217</v>
      </c>
      <c r="B79" s="29" t="s">
        <v>180</v>
      </c>
      <c r="C79" s="29" t="s">
        <v>20</v>
      </c>
      <c r="D79" s="30" t="s">
        <v>181</v>
      </c>
      <c r="E79" s="31" t="s">
        <v>146</v>
      </c>
      <c r="F79" s="32">
        <v>8</v>
      </c>
      <c r="G79" s="33"/>
      <c r="H79" s="33">
        <f t="shared" si="1"/>
        <v>0</v>
      </c>
    </row>
    <row r="80" spans="1:8" ht="40.5" customHeight="1" x14ac:dyDescent="0.25">
      <c r="A80" s="29" t="s">
        <v>218</v>
      </c>
      <c r="B80" s="29" t="s">
        <v>183</v>
      </c>
      <c r="C80" s="29" t="s">
        <v>20</v>
      </c>
      <c r="D80" s="30" t="s">
        <v>184</v>
      </c>
      <c r="E80" s="31" t="s">
        <v>146</v>
      </c>
      <c r="F80" s="32">
        <v>8</v>
      </c>
      <c r="G80" s="33"/>
      <c r="H80" s="33">
        <f t="shared" si="1"/>
        <v>0</v>
      </c>
    </row>
    <row r="81" spans="1:8" ht="28.15" customHeight="1" x14ac:dyDescent="0.25">
      <c r="A81" s="24" t="s">
        <v>219</v>
      </c>
      <c r="B81" s="24"/>
      <c r="C81" s="24"/>
      <c r="D81" s="25" t="s">
        <v>220</v>
      </c>
      <c r="E81" s="26"/>
      <c r="F81" s="27"/>
      <c r="G81" s="26"/>
      <c r="H81" s="28">
        <f>SUM(H82:H89)</f>
        <v>0</v>
      </c>
    </row>
    <row r="82" spans="1:8" ht="32.25" customHeight="1" x14ac:dyDescent="0.25">
      <c r="A82" s="29" t="s">
        <v>221</v>
      </c>
      <c r="B82" s="29" t="s">
        <v>190</v>
      </c>
      <c r="C82" s="29" t="s">
        <v>28</v>
      </c>
      <c r="D82" s="30" t="s">
        <v>191</v>
      </c>
      <c r="E82" s="31" t="s">
        <v>116</v>
      </c>
      <c r="F82" s="32">
        <v>4</v>
      </c>
      <c r="G82" s="33"/>
      <c r="H82" s="33">
        <f t="shared" ref="H82:H89" si="2">G82*F82</f>
        <v>0</v>
      </c>
    </row>
    <row r="83" spans="1:8" ht="46.35" customHeight="1" x14ac:dyDescent="0.25">
      <c r="A83" s="29" t="s">
        <v>222</v>
      </c>
      <c r="B83" s="29" t="s">
        <v>223</v>
      </c>
      <c r="C83" s="29" t="s">
        <v>20</v>
      </c>
      <c r="D83" s="30" t="s">
        <v>224</v>
      </c>
      <c r="E83" s="31" t="s">
        <v>53</v>
      </c>
      <c r="F83" s="32">
        <v>1.58</v>
      </c>
      <c r="G83" s="33"/>
      <c r="H83" s="33">
        <f t="shared" si="2"/>
        <v>0</v>
      </c>
    </row>
    <row r="84" spans="1:8" ht="51.75" customHeight="1" x14ac:dyDescent="0.25">
      <c r="A84" s="29" t="s">
        <v>225</v>
      </c>
      <c r="B84" s="29" t="s">
        <v>199</v>
      </c>
      <c r="C84" s="29" t="s">
        <v>20</v>
      </c>
      <c r="D84" s="30" t="s">
        <v>200</v>
      </c>
      <c r="E84" s="31" t="s">
        <v>146</v>
      </c>
      <c r="F84" s="32">
        <v>1.2</v>
      </c>
      <c r="G84" s="33"/>
      <c r="H84" s="33">
        <f t="shared" si="2"/>
        <v>0</v>
      </c>
    </row>
    <row r="85" spans="1:8" ht="55.5" customHeight="1" x14ac:dyDescent="0.25">
      <c r="A85" s="29" t="s">
        <v>226</v>
      </c>
      <c r="B85" s="29" t="s">
        <v>212</v>
      </c>
      <c r="C85" s="29" t="s">
        <v>20</v>
      </c>
      <c r="D85" s="30" t="s">
        <v>213</v>
      </c>
      <c r="E85" s="31" t="s">
        <v>207</v>
      </c>
      <c r="F85" s="32">
        <v>5.7</v>
      </c>
      <c r="G85" s="33"/>
      <c r="H85" s="33">
        <f t="shared" si="2"/>
        <v>0</v>
      </c>
    </row>
    <row r="86" spans="1:8" ht="87" customHeight="1" x14ac:dyDescent="0.25">
      <c r="A86" s="29" t="s">
        <v>227</v>
      </c>
      <c r="B86" s="29" t="s">
        <v>228</v>
      </c>
      <c r="C86" s="29" t="s">
        <v>20</v>
      </c>
      <c r="D86" s="30" t="s">
        <v>229</v>
      </c>
      <c r="E86" s="31" t="s">
        <v>207</v>
      </c>
      <c r="F86" s="32">
        <v>2.2999999999999998</v>
      </c>
      <c r="G86" s="33"/>
      <c r="H86" s="33">
        <f t="shared" si="2"/>
        <v>0</v>
      </c>
    </row>
    <row r="87" spans="1:8" ht="45" customHeight="1" x14ac:dyDescent="0.25">
      <c r="A87" s="29" t="s">
        <v>230</v>
      </c>
      <c r="B87" s="29" t="s">
        <v>215</v>
      </c>
      <c r="C87" s="29" t="s">
        <v>28</v>
      </c>
      <c r="D87" s="30" t="s">
        <v>216</v>
      </c>
      <c r="E87" s="31" t="s">
        <v>146</v>
      </c>
      <c r="F87" s="32">
        <v>3.24</v>
      </c>
      <c r="G87" s="33"/>
      <c r="H87" s="33">
        <f t="shared" si="2"/>
        <v>0</v>
      </c>
    </row>
    <row r="88" spans="1:8" ht="39" customHeight="1" x14ac:dyDescent="0.25">
      <c r="A88" s="29" t="s">
        <v>231</v>
      </c>
      <c r="B88" s="29" t="s">
        <v>180</v>
      </c>
      <c r="C88" s="29" t="s">
        <v>20</v>
      </c>
      <c r="D88" s="30" t="s">
        <v>181</v>
      </c>
      <c r="E88" s="31" t="s">
        <v>146</v>
      </c>
      <c r="F88" s="32">
        <v>3</v>
      </c>
      <c r="G88" s="33"/>
      <c r="H88" s="33">
        <f t="shared" si="2"/>
        <v>0</v>
      </c>
    </row>
    <row r="89" spans="1:8" ht="30.6" customHeight="1" x14ac:dyDescent="0.25">
      <c r="A89" s="29" t="s">
        <v>232</v>
      </c>
      <c r="B89" s="29" t="s">
        <v>183</v>
      </c>
      <c r="C89" s="29" t="s">
        <v>20</v>
      </c>
      <c r="D89" s="30" t="s">
        <v>184</v>
      </c>
      <c r="E89" s="31" t="s">
        <v>146</v>
      </c>
      <c r="F89" s="32">
        <v>3</v>
      </c>
      <c r="G89" s="33"/>
      <c r="H89" s="33">
        <f t="shared" si="2"/>
        <v>0</v>
      </c>
    </row>
    <row r="90" spans="1:8" ht="24" customHeight="1" x14ac:dyDescent="0.25">
      <c r="A90" s="19" t="s">
        <v>233</v>
      </c>
      <c r="B90" s="19"/>
      <c r="C90" s="19"/>
      <c r="D90" s="20" t="s">
        <v>234</v>
      </c>
      <c r="E90" s="21"/>
      <c r="F90" s="22"/>
      <c r="G90" s="21"/>
      <c r="H90" s="23">
        <f>H94+H91</f>
        <v>0</v>
      </c>
    </row>
    <row r="91" spans="1:8" ht="24" customHeight="1" x14ac:dyDescent="0.25">
      <c r="A91" s="24" t="s">
        <v>235</v>
      </c>
      <c r="B91" s="25"/>
      <c r="C91" s="25"/>
      <c r="D91" s="25" t="s">
        <v>236</v>
      </c>
      <c r="E91" s="26"/>
      <c r="F91" s="27"/>
      <c r="G91" s="26"/>
      <c r="H91" s="28">
        <f>SUM(H92:H93)</f>
        <v>0</v>
      </c>
    </row>
    <row r="92" spans="1:8" ht="58.9" customHeight="1" x14ac:dyDescent="0.25">
      <c r="A92" s="29" t="s">
        <v>237</v>
      </c>
      <c r="B92" s="29" t="s">
        <v>238</v>
      </c>
      <c r="C92" s="29" t="s">
        <v>28</v>
      </c>
      <c r="D92" s="30" t="s">
        <v>239</v>
      </c>
      <c r="E92" s="31" t="s">
        <v>102</v>
      </c>
      <c r="F92" s="32">
        <v>610.04999999999995</v>
      </c>
      <c r="G92" s="33"/>
      <c r="H92" s="33">
        <f>G92*F92</f>
        <v>0</v>
      </c>
    </row>
    <row r="93" spans="1:8" ht="47.25" customHeight="1" x14ac:dyDescent="0.25">
      <c r="A93" s="29" t="s">
        <v>240</v>
      </c>
      <c r="B93" s="29" t="s">
        <v>241</v>
      </c>
      <c r="C93" s="29" t="s">
        <v>28</v>
      </c>
      <c r="D93" s="30" t="s">
        <v>242</v>
      </c>
      <c r="E93" s="31" t="s">
        <v>116</v>
      </c>
      <c r="F93" s="32">
        <v>16.45</v>
      </c>
      <c r="G93" s="33"/>
      <c r="H93" s="33">
        <f>G93*F93</f>
        <v>0</v>
      </c>
    </row>
    <row r="94" spans="1:8" ht="26.45" customHeight="1" x14ac:dyDescent="0.25">
      <c r="A94" s="24" t="s">
        <v>243</v>
      </c>
      <c r="B94" s="24"/>
      <c r="C94" s="24"/>
      <c r="D94" s="25" t="s">
        <v>244</v>
      </c>
      <c r="E94" s="26"/>
      <c r="F94" s="27"/>
      <c r="G94" s="26"/>
      <c r="H94" s="28">
        <f>SUM(H95:H103)</f>
        <v>0</v>
      </c>
    </row>
    <row r="95" spans="1:8" ht="115.5" customHeight="1" x14ac:dyDescent="0.25">
      <c r="A95" s="29" t="s">
        <v>245</v>
      </c>
      <c r="B95" s="29" t="s">
        <v>246</v>
      </c>
      <c r="C95" s="29" t="s">
        <v>20</v>
      </c>
      <c r="D95" s="30" t="s">
        <v>247</v>
      </c>
      <c r="E95" s="31" t="s">
        <v>53</v>
      </c>
      <c r="F95" s="32">
        <v>18.899999999999999</v>
      </c>
      <c r="G95" s="33"/>
      <c r="H95" s="33">
        <f t="shared" ref="H95:H103" si="3">G95*F95</f>
        <v>0</v>
      </c>
    </row>
    <row r="96" spans="1:8" ht="88.5" customHeight="1" x14ac:dyDescent="0.25">
      <c r="A96" s="29" t="s">
        <v>248</v>
      </c>
      <c r="B96" s="29" t="s">
        <v>249</v>
      </c>
      <c r="C96" s="29" t="s">
        <v>20</v>
      </c>
      <c r="D96" s="30" t="s">
        <v>250</v>
      </c>
      <c r="E96" s="31" t="s">
        <v>53</v>
      </c>
      <c r="F96" s="32">
        <v>37.799999999999997</v>
      </c>
      <c r="G96" s="33"/>
      <c r="H96" s="33">
        <f t="shared" si="3"/>
        <v>0</v>
      </c>
    </row>
    <row r="97" spans="1:8" ht="100.5" customHeight="1" x14ac:dyDescent="0.25">
      <c r="A97" s="29" t="s">
        <v>251</v>
      </c>
      <c r="B97" s="29" t="s">
        <v>252</v>
      </c>
      <c r="C97" s="29" t="s">
        <v>20</v>
      </c>
      <c r="D97" s="30" t="s">
        <v>253</v>
      </c>
      <c r="E97" s="31" t="s">
        <v>53</v>
      </c>
      <c r="F97" s="32">
        <v>37.799999999999997</v>
      </c>
      <c r="G97" s="33"/>
      <c r="H97" s="33">
        <f t="shared" si="3"/>
        <v>0</v>
      </c>
    </row>
    <row r="98" spans="1:8" ht="57.75" customHeight="1" x14ac:dyDescent="0.25">
      <c r="A98" s="29" t="s">
        <v>254</v>
      </c>
      <c r="B98" s="29" t="s">
        <v>202</v>
      </c>
      <c r="C98" s="29" t="s">
        <v>20</v>
      </c>
      <c r="D98" s="30" t="s">
        <v>203</v>
      </c>
      <c r="E98" s="31" t="s">
        <v>53</v>
      </c>
      <c r="F98" s="32">
        <v>9</v>
      </c>
      <c r="G98" s="33"/>
      <c r="H98" s="33">
        <f t="shared" si="3"/>
        <v>0</v>
      </c>
    </row>
    <row r="99" spans="1:8" ht="91.5" customHeight="1" x14ac:dyDescent="0.25">
      <c r="A99" s="29" t="s">
        <v>255</v>
      </c>
      <c r="B99" s="29" t="s">
        <v>256</v>
      </c>
      <c r="C99" s="29" t="s">
        <v>20</v>
      </c>
      <c r="D99" s="30" t="s">
        <v>257</v>
      </c>
      <c r="E99" s="31" t="s">
        <v>207</v>
      </c>
      <c r="F99" s="32">
        <v>15</v>
      </c>
      <c r="G99" s="33"/>
      <c r="H99" s="33">
        <f t="shared" si="3"/>
        <v>0</v>
      </c>
    </row>
    <row r="100" spans="1:8" ht="48.75" customHeight="1" x14ac:dyDescent="0.25">
      <c r="A100" s="29" t="s">
        <v>258</v>
      </c>
      <c r="B100" s="29" t="s">
        <v>259</v>
      </c>
      <c r="C100" s="29" t="s">
        <v>28</v>
      </c>
      <c r="D100" s="30" t="s">
        <v>260</v>
      </c>
      <c r="E100" s="31" t="s">
        <v>146</v>
      </c>
      <c r="F100" s="32">
        <v>0.33750000000000002</v>
      </c>
      <c r="G100" s="33"/>
      <c r="H100" s="33">
        <f t="shared" si="3"/>
        <v>0</v>
      </c>
    </row>
    <row r="101" spans="1:8" ht="59.25" customHeight="1" x14ac:dyDescent="0.25">
      <c r="A101" s="29" t="s">
        <v>261</v>
      </c>
      <c r="B101" s="29" t="s">
        <v>262</v>
      </c>
      <c r="C101" s="29" t="s">
        <v>20</v>
      </c>
      <c r="D101" s="30" t="s">
        <v>263</v>
      </c>
      <c r="E101" s="31" t="s">
        <v>53</v>
      </c>
      <c r="F101" s="32">
        <v>28</v>
      </c>
      <c r="G101" s="33"/>
      <c r="H101" s="33">
        <f t="shared" si="3"/>
        <v>0</v>
      </c>
    </row>
    <row r="102" spans="1:8" ht="84.75" customHeight="1" x14ac:dyDescent="0.25">
      <c r="A102" s="29" t="s">
        <v>264</v>
      </c>
      <c r="B102" s="29" t="s">
        <v>265</v>
      </c>
      <c r="C102" s="29" t="s">
        <v>20</v>
      </c>
      <c r="D102" s="30" t="s">
        <v>266</v>
      </c>
      <c r="E102" s="31" t="s">
        <v>207</v>
      </c>
      <c r="F102" s="32">
        <v>34</v>
      </c>
      <c r="G102" s="33"/>
      <c r="H102" s="33">
        <f t="shared" si="3"/>
        <v>0</v>
      </c>
    </row>
    <row r="103" spans="1:8" ht="47.25" customHeight="1" x14ac:dyDescent="0.25">
      <c r="A103" s="29" t="s">
        <v>267</v>
      </c>
      <c r="B103" s="29" t="s">
        <v>259</v>
      </c>
      <c r="C103" s="29" t="s">
        <v>28</v>
      </c>
      <c r="D103" s="30" t="s">
        <v>260</v>
      </c>
      <c r="E103" s="31" t="s">
        <v>146</v>
      </c>
      <c r="F103" s="32">
        <v>1.05</v>
      </c>
      <c r="G103" s="33"/>
      <c r="H103" s="33">
        <f t="shared" si="3"/>
        <v>0</v>
      </c>
    </row>
    <row r="104" spans="1:8" ht="24" customHeight="1" x14ac:dyDescent="0.25">
      <c r="A104" s="19" t="s">
        <v>268</v>
      </c>
      <c r="B104" s="19"/>
      <c r="C104" s="19"/>
      <c r="D104" s="20" t="s">
        <v>269</v>
      </c>
      <c r="E104" s="21"/>
      <c r="F104" s="22"/>
      <c r="G104" s="21"/>
      <c r="H104" s="23">
        <f>H105+H111+H116+H121</f>
        <v>0</v>
      </c>
    </row>
    <row r="105" spans="1:8" ht="24" customHeight="1" x14ac:dyDescent="0.25">
      <c r="A105" s="24" t="s">
        <v>270</v>
      </c>
      <c r="B105" s="24"/>
      <c r="C105" s="24"/>
      <c r="D105" s="25" t="s">
        <v>271</v>
      </c>
      <c r="E105" s="26"/>
      <c r="F105" s="27"/>
      <c r="G105" s="26"/>
      <c r="H105" s="28">
        <f>SUM(H106:H110)</f>
        <v>0</v>
      </c>
    </row>
    <row r="106" spans="1:8" ht="74.25" customHeight="1" x14ac:dyDescent="0.25">
      <c r="A106" s="29" t="s">
        <v>272</v>
      </c>
      <c r="B106" s="29" t="s">
        <v>273</v>
      </c>
      <c r="C106" s="29" t="s">
        <v>20</v>
      </c>
      <c r="D106" s="30" t="s">
        <v>274</v>
      </c>
      <c r="E106" s="31" t="s">
        <v>53</v>
      </c>
      <c r="F106" s="32">
        <v>65.52</v>
      </c>
      <c r="G106" s="33"/>
      <c r="H106" s="33">
        <f>G106*F106</f>
        <v>0</v>
      </c>
    </row>
    <row r="107" spans="1:8" ht="58.5" customHeight="1" x14ac:dyDescent="0.25">
      <c r="A107" s="29" t="s">
        <v>275</v>
      </c>
      <c r="B107" s="29" t="s">
        <v>276</v>
      </c>
      <c r="C107" s="29" t="s">
        <v>28</v>
      </c>
      <c r="D107" s="30" t="s">
        <v>277</v>
      </c>
      <c r="E107" s="31" t="s">
        <v>102</v>
      </c>
      <c r="F107" s="32">
        <v>65.52</v>
      </c>
      <c r="G107" s="33"/>
      <c r="H107" s="33">
        <f>G107*F107</f>
        <v>0</v>
      </c>
    </row>
    <row r="108" spans="1:8" ht="93.75" customHeight="1" x14ac:dyDescent="0.25">
      <c r="A108" s="29" t="s">
        <v>278</v>
      </c>
      <c r="B108" s="29" t="s">
        <v>279</v>
      </c>
      <c r="C108" s="29" t="s">
        <v>20</v>
      </c>
      <c r="D108" s="30" t="s">
        <v>280</v>
      </c>
      <c r="E108" s="31" t="s">
        <v>53</v>
      </c>
      <c r="F108" s="32">
        <v>65.52</v>
      </c>
      <c r="G108" s="33"/>
      <c r="H108" s="33">
        <f>G108*F108</f>
        <v>0</v>
      </c>
    </row>
    <row r="109" spans="1:8" ht="69.75" customHeight="1" x14ac:dyDescent="0.25">
      <c r="A109" s="29" t="s">
        <v>281</v>
      </c>
      <c r="B109" s="29" t="s">
        <v>282</v>
      </c>
      <c r="C109" s="29" t="s">
        <v>20</v>
      </c>
      <c r="D109" s="30" t="s">
        <v>283</v>
      </c>
      <c r="E109" s="31" t="s">
        <v>53</v>
      </c>
      <c r="F109" s="32">
        <v>65.52</v>
      </c>
      <c r="G109" s="33"/>
      <c r="H109" s="33">
        <f>G109*F109</f>
        <v>0</v>
      </c>
    </row>
    <row r="110" spans="1:8" ht="65.25" customHeight="1" x14ac:dyDescent="0.25">
      <c r="A110" s="29" t="s">
        <v>284</v>
      </c>
      <c r="B110" s="29" t="s">
        <v>285</v>
      </c>
      <c r="C110" s="29" t="s">
        <v>28</v>
      </c>
      <c r="D110" s="30" t="s">
        <v>286</v>
      </c>
      <c r="E110" s="31" t="s">
        <v>102</v>
      </c>
      <c r="F110" s="32">
        <v>160</v>
      </c>
      <c r="G110" s="33"/>
      <c r="H110" s="33">
        <f>G110*F110</f>
        <v>0</v>
      </c>
    </row>
    <row r="111" spans="1:8" ht="24" customHeight="1" x14ac:dyDescent="0.25">
      <c r="A111" s="24" t="s">
        <v>287</v>
      </c>
      <c r="B111" s="24"/>
      <c r="C111" s="24"/>
      <c r="D111" s="25" t="s">
        <v>288</v>
      </c>
      <c r="E111" s="26"/>
      <c r="F111" s="27"/>
      <c r="G111" s="26"/>
      <c r="H111" s="28">
        <f>SUM(H112:H115)</f>
        <v>0</v>
      </c>
    </row>
    <row r="112" spans="1:8" ht="81.75" customHeight="1" x14ac:dyDescent="0.25">
      <c r="A112" s="29" t="s">
        <v>289</v>
      </c>
      <c r="B112" s="29" t="s">
        <v>279</v>
      </c>
      <c r="C112" s="29" t="s">
        <v>20</v>
      </c>
      <c r="D112" s="30" t="s">
        <v>280</v>
      </c>
      <c r="E112" s="31" t="s">
        <v>53</v>
      </c>
      <c r="F112" s="32">
        <v>25.34</v>
      </c>
      <c r="G112" s="33"/>
      <c r="H112" s="33">
        <f>G112*F112</f>
        <v>0</v>
      </c>
    </row>
    <row r="113" spans="1:8" ht="75.75" customHeight="1" x14ac:dyDescent="0.25">
      <c r="A113" s="29" t="s">
        <v>290</v>
      </c>
      <c r="B113" s="29" t="s">
        <v>273</v>
      </c>
      <c r="C113" s="29" t="s">
        <v>20</v>
      </c>
      <c r="D113" s="30" t="s">
        <v>274</v>
      </c>
      <c r="E113" s="31" t="s">
        <v>53</v>
      </c>
      <c r="F113" s="32">
        <v>25.34</v>
      </c>
      <c r="G113" s="33"/>
      <c r="H113" s="33">
        <f>G113*F113</f>
        <v>0</v>
      </c>
    </row>
    <row r="114" spans="1:8" ht="33.950000000000003" customHeight="1" x14ac:dyDescent="0.25">
      <c r="A114" s="29" t="s">
        <v>291</v>
      </c>
      <c r="B114" s="29" t="s">
        <v>276</v>
      </c>
      <c r="C114" s="29" t="s">
        <v>28</v>
      </c>
      <c r="D114" s="30" t="s">
        <v>277</v>
      </c>
      <c r="E114" s="31" t="s">
        <v>102</v>
      </c>
      <c r="F114" s="32">
        <v>25.34</v>
      </c>
      <c r="G114" s="33"/>
      <c r="H114" s="33">
        <f>G114*F114</f>
        <v>0</v>
      </c>
    </row>
    <row r="115" spans="1:8" ht="78.75" customHeight="1" x14ac:dyDescent="0.25">
      <c r="A115" s="29" t="s">
        <v>292</v>
      </c>
      <c r="B115" s="29" t="s">
        <v>282</v>
      </c>
      <c r="C115" s="29" t="s">
        <v>20</v>
      </c>
      <c r="D115" s="30" t="s">
        <v>283</v>
      </c>
      <c r="E115" s="31" t="s">
        <v>53</v>
      </c>
      <c r="F115" s="32">
        <v>25.34</v>
      </c>
      <c r="G115" s="33"/>
      <c r="H115" s="33">
        <f>G115*F115</f>
        <v>0</v>
      </c>
    </row>
    <row r="116" spans="1:8" ht="33.200000000000003" customHeight="1" x14ac:dyDescent="0.25">
      <c r="A116" s="24" t="s">
        <v>293</v>
      </c>
      <c r="B116" s="24"/>
      <c r="C116" s="24"/>
      <c r="D116" s="25" t="s">
        <v>294</v>
      </c>
      <c r="E116" s="26"/>
      <c r="F116" s="27"/>
      <c r="G116" s="26"/>
      <c r="H116" s="28">
        <f>SUM(H117:H120)</f>
        <v>0</v>
      </c>
    </row>
    <row r="117" spans="1:8" ht="33.200000000000003" customHeight="1" x14ac:dyDescent="0.25">
      <c r="A117" s="29" t="s">
        <v>295</v>
      </c>
      <c r="B117" s="29" t="s">
        <v>296</v>
      </c>
      <c r="C117" s="29" t="s">
        <v>28</v>
      </c>
      <c r="D117" s="30" t="s">
        <v>297</v>
      </c>
      <c r="E117" s="31" t="s">
        <v>116</v>
      </c>
      <c r="F117" s="32">
        <v>173</v>
      </c>
      <c r="G117" s="33"/>
      <c r="H117" s="33">
        <f>G117*F117</f>
        <v>0</v>
      </c>
    </row>
    <row r="118" spans="1:8" ht="61.5" customHeight="1" x14ac:dyDescent="0.25">
      <c r="A118" s="29" t="s">
        <v>298</v>
      </c>
      <c r="B118" s="29" t="s">
        <v>299</v>
      </c>
      <c r="C118" s="29" t="s">
        <v>20</v>
      </c>
      <c r="D118" s="30" t="s">
        <v>300</v>
      </c>
      <c r="E118" s="31" t="s">
        <v>53</v>
      </c>
      <c r="F118" s="32">
        <v>25.92</v>
      </c>
      <c r="G118" s="33"/>
      <c r="H118" s="33">
        <f>G118*F118</f>
        <v>0</v>
      </c>
    </row>
    <row r="119" spans="1:8" ht="97.5" customHeight="1" x14ac:dyDescent="0.25">
      <c r="A119" s="29" t="s">
        <v>301</v>
      </c>
      <c r="B119" s="29" t="s">
        <v>302</v>
      </c>
      <c r="C119" s="29" t="s">
        <v>20</v>
      </c>
      <c r="D119" s="30" t="s">
        <v>303</v>
      </c>
      <c r="E119" s="31" t="s">
        <v>53</v>
      </c>
      <c r="F119" s="32">
        <v>25.92</v>
      </c>
      <c r="G119" s="33"/>
      <c r="H119" s="33">
        <f>G119*F119</f>
        <v>0</v>
      </c>
    </row>
    <row r="120" spans="1:8" ht="111" customHeight="1" x14ac:dyDescent="0.25">
      <c r="A120" s="29" t="s">
        <v>304</v>
      </c>
      <c r="B120" s="29" t="s">
        <v>305</v>
      </c>
      <c r="C120" s="29" t="s">
        <v>20</v>
      </c>
      <c r="D120" s="30" t="s">
        <v>306</v>
      </c>
      <c r="E120" s="31" t="s">
        <v>53</v>
      </c>
      <c r="F120" s="32">
        <v>25.92</v>
      </c>
      <c r="G120" s="33"/>
      <c r="H120" s="33">
        <f>G120*F120</f>
        <v>0</v>
      </c>
    </row>
    <row r="121" spans="1:8" ht="24" customHeight="1" x14ac:dyDescent="0.25">
      <c r="A121" s="24" t="s">
        <v>307</v>
      </c>
      <c r="B121" s="24"/>
      <c r="C121" s="24"/>
      <c r="D121" s="25" t="s">
        <v>308</v>
      </c>
      <c r="E121" s="26"/>
      <c r="F121" s="27"/>
      <c r="G121" s="26"/>
      <c r="H121" s="28">
        <f>SUM(H122:H123)</f>
        <v>0</v>
      </c>
    </row>
    <row r="122" spans="1:8" ht="31.5" customHeight="1" x14ac:dyDescent="0.25">
      <c r="A122" s="29" t="s">
        <v>309</v>
      </c>
      <c r="B122" s="29" t="s">
        <v>310</v>
      </c>
      <c r="C122" s="29" t="s">
        <v>20</v>
      </c>
      <c r="D122" s="30" t="s">
        <v>311</v>
      </c>
      <c r="E122" s="31" t="s">
        <v>57</v>
      </c>
      <c r="F122" s="32">
        <v>1</v>
      </c>
      <c r="G122" s="33"/>
      <c r="H122" s="33">
        <f>G122*F122</f>
        <v>0</v>
      </c>
    </row>
    <row r="123" spans="1:8" ht="66.75" customHeight="1" x14ac:dyDescent="0.25">
      <c r="A123" s="29" t="s">
        <v>312</v>
      </c>
      <c r="B123" s="29" t="s">
        <v>313</v>
      </c>
      <c r="C123" s="29" t="s">
        <v>28</v>
      </c>
      <c r="D123" s="30" t="s">
        <v>314</v>
      </c>
      <c r="E123" s="31" t="s">
        <v>116</v>
      </c>
      <c r="F123" s="32">
        <v>1</v>
      </c>
      <c r="G123" s="33"/>
      <c r="H123" s="33">
        <f>G123*F123</f>
        <v>0</v>
      </c>
    </row>
    <row r="124" spans="1:8" ht="24" customHeight="1" x14ac:dyDescent="0.25">
      <c r="A124" s="19" t="s">
        <v>315</v>
      </c>
      <c r="B124" s="19"/>
      <c r="C124" s="19"/>
      <c r="D124" s="20" t="s">
        <v>316</v>
      </c>
      <c r="E124" s="21"/>
      <c r="F124" s="22"/>
      <c r="G124" s="21"/>
      <c r="H124" s="23">
        <f>SUM(H125:H126)</f>
        <v>0</v>
      </c>
    </row>
    <row r="125" spans="1:8" ht="126" customHeight="1" x14ac:dyDescent="0.25">
      <c r="A125" s="29" t="s">
        <v>317</v>
      </c>
      <c r="B125" s="29" t="s">
        <v>246</v>
      </c>
      <c r="C125" s="29" t="s">
        <v>20</v>
      </c>
      <c r="D125" s="30" t="s">
        <v>247</v>
      </c>
      <c r="E125" s="31" t="s">
        <v>53</v>
      </c>
      <c r="F125" s="32">
        <v>14.2</v>
      </c>
      <c r="G125" s="33"/>
      <c r="H125" s="33">
        <f>G125*F125</f>
        <v>0</v>
      </c>
    </row>
    <row r="126" spans="1:8" ht="93.75" customHeight="1" x14ac:dyDescent="0.25">
      <c r="A126" s="29" t="s">
        <v>318</v>
      </c>
      <c r="B126" s="29" t="s">
        <v>319</v>
      </c>
      <c r="C126" s="29" t="s">
        <v>20</v>
      </c>
      <c r="D126" s="30" t="s">
        <v>320</v>
      </c>
      <c r="E126" s="31" t="s">
        <v>53</v>
      </c>
      <c r="F126" s="32">
        <v>4.45</v>
      </c>
      <c r="G126" s="33"/>
      <c r="H126" s="33">
        <f>G126*F126</f>
        <v>0</v>
      </c>
    </row>
    <row r="127" spans="1:8" ht="24" customHeight="1" x14ac:dyDescent="0.25">
      <c r="A127" s="19" t="s">
        <v>321</v>
      </c>
      <c r="B127" s="19"/>
      <c r="C127" s="19"/>
      <c r="D127" s="20" t="s">
        <v>322</v>
      </c>
      <c r="E127" s="21"/>
      <c r="F127" s="22"/>
      <c r="G127" s="21"/>
      <c r="H127" s="23">
        <f>SUM(H128:H136)</f>
        <v>0</v>
      </c>
    </row>
    <row r="128" spans="1:8" ht="70.5" customHeight="1" x14ac:dyDescent="0.25">
      <c r="A128" s="29" t="s">
        <v>323</v>
      </c>
      <c r="B128" s="29" t="s">
        <v>324</v>
      </c>
      <c r="C128" s="29" t="s">
        <v>20</v>
      </c>
      <c r="D128" s="34" t="s">
        <v>325</v>
      </c>
      <c r="E128" s="31" t="s">
        <v>53</v>
      </c>
      <c r="F128" s="32">
        <v>61.84</v>
      </c>
      <c r="G128" s="33"/>
      <c r="H128" s="33">
        <f t="shared" ref="H128:H136" si="4">G128*F128</f>
        <v>0</v>
      </c>
    </row>
    <row r="129" spans="1:8" ht="129.75" customHeight="1" x14ac:dyDescent="0.25">
      <c r="A129" s="29" t="s">
        <v>326</v>
      </c>
      <c r="B129" s="29" t="s">
        <v>327</v>
      </c>
      <c r="C129" s="29" t="s">
        <v>20</v>
      </c>
      <c r="D129" s="30" t="s">
        <v>328</v>
      </c>
      <c r="E129" s="31" t="s">
        <v>53</v>
      </c>
      <c r="F129" s="32">
        <v>61.84</v>
      </c>
      <c r="G129" s="33"/>
      <c r="H129" s="33">
        <f t="shared" si="4"/>
        <v>0</v>
      </c>
    </row>
    <row r="130" spans="1:8" ht="60.75" customHeight="1" x14ac:dyDescent="0.25">
      <c r="A130" s="29" t="s">
        <v>329</v>
      </c>
      <c r="B130" s="29" t="s">
        <v>330</v>
      </c>
      <c r="C130" s="29" t="s">
        <v>28</v>
      </c>
      <c r="D130" s="30" t="s">
        <v>331</v>
      </c>
      <c r="E130" s="31" t="s">
        <v>53</v>
      </c>
      <c r="F130" s="32">
        <v>61.84</v>
      </c>
      <c r="G130" s="33"/>
      <c r="H130" s="33">
        <f t="shared" si="4"/>
        <v>0</v>
      </c>
    </row>
    <row r="131" spans="1:8" ht="54" customHeight="1" x14ac:dyDescent="0.25">
      <c r="A131" s="29" t="s">
        <v>332</v>
      </c>
      <c r="B131" s="29" t="s">
        <v>324</v>
      </c>
      <c r="C131" s="29" t="s">
        <v>20</v>
      </c>
      <c r="D131" s="30" t="s">
        <v>325</v>
      </c>
      <c r="E131" s="31" t="s">
        <v>53</v>
      </c>
      <c r="F131" s="32">
        <v>10.73</v>
      </c>
      <c r="G131" s="33"/>
      <c r="H131" s="33">
        <f t="shared" si="4"/>
        <v>0</v>
      </c>
    </row>
    <row r="132" spans="1:8" ht="39.75" customHeight="1" x14ac:dyDescent="0.25">
      <c r="A132" s="29" t="s">
        <v>333</v>
      </c>
      <c r="B132" s="29" t="s">
        <v>334</v>
      </c>
      <c r="C132" s="29" t="s">
        <v>20</v>
      </c>
      <c r="D132" s="30" t="s">
        <v>335</v>
      </c>
      <c r="E132" s="31" t="s">
        <v>53</v>
      </c>
      <c r="F132" s="32">
        <v>10.73</v>
      </c>
      <c r="G132" s="33"/>
      <c r="H132" s="33">
        <f t="shared" si="4"/>
        <v>0</v>
      </c>
    </row>
    <row r="133" spans="1:8" ht="163.5" customHeight="1" x14ac:dyDescent="0.25">
      <c r="A133" s="29" t="s">
        <v>336</v>
      </c>
      <c r="B133" s="29" t="s">
        <v>337</v>
      </c>
      <c r="C133" s="29" t="s">
        <v>20</v>
      </c>
      <c r="D133" s="30" t="s">
        <v>338</v>
      </c>
      <c r="E133" s="31" t="s">
        <v>53</v>
      </c>
      <c r="F133" s="32">
        <v>10.73</v>
      </c>
      <c r="G133" s="33"/>
      <c r="H133" s="33">
        <f t="shared" si="4"/>
        <v>0</v>
      </c>
    </row>
    <row r="134" spans="1:8" ht="84.75" customHeight="1" x14ac:dyDescent="0.25">
      <c r="A134" s="29" t="s">
        <v>339</v>
      </c>
      <c r="B134" s="29" t="s">
        <v>340</v>
      </c>
      <c r="C134" s="29" t="s">
        <v>20</v>
      </c>
      <c r="D134" s="30" t="s">
        <v>341</v>
      </c>
      <c r="E134" s="31" t="s">
        <v>53</v>
      </c>
      <c r="F134" s="32">
        <v>10.73</v>
      </c>
      <c r="G134" s="33"/>
      <c r="H134" s="33">
        <f t="shared" si="4"/>
        <v>0</v>
      </c>
    </row>
    <row r="135" spans="1:8" ht="42.75" customHeight="1" x14ac:dyDescent="0.25">
      <c r="A135" s="29" t="s">
        <v>342</v>
      </c>
      <c r="B135" s="29" t="s">
        <v>343</v>
      </c>
      <c r="C135" s="29" t="s">
        <v>28</v>
      </c>
      <c r="D135" s="30" t="s">
        <v>344</v>
      </c>
      <c r="E135" s="31" t="s">
        <v>116</v>
      </c>
      <c r="F135" s="32">
        <v>43</v>
      </c>
      <c r="G135" s="33"/>
      <c r="H135" s="33">
        <f t="shared" si="4"/>
        <v>0</v>
      </c>
    </row>
    <row r="136" spans="1:8" ht="48" customHeight="1" x14ac:dyDescent="0.25">
      <c r="A136" s="29" t="s">
        <v>345</v>
      </c>
      <c r="B136" s="29" t="s">
        <v>346</v>
      </c>
      <c r="C136" s="29" t="s">
        <v>20</v>
      </c>
      <c r="D136" s="30" t="s">
        <v>347</v>
      </c>
      <c r="E136" s="31" t="s">
        <v>116</v>
      </c>
      <c r="F136" s="32">
        <v>18.329999999999998</v>
      </c>
      <c r="G136" s="33"/>
      <c r="H136" s="33">
        <f t="shared" si="4"/>
        <v>0</v>
      </c>
    </row>
    <row r="137" spans="1:8" ht="24" customHeight="1" x14ac:dyDescent="0.25">
      <c r="A137" s="19" t="s">
        <v>348</v>
      </c>
      <c r="B137" s="19"/>
      <c r="C137" s="19"/>
      <c r="D137" s="20" t="s">
        <v>349</v>
      </c>
      <c r="E137" s="21"/>
      <c r="F137" s="22"/>
      <c r="G137" s="21"/>
      <c r="H137" s="23">
        <f>H138+H140+H143+H146+H149</f>
        <v>0</v>
      </c>
    </row>
    <row r="138" spans="1:8" ht="46.5" customHeight="1" x14ac:dyDescent="0.25">
      <c r="A138" s="24" t="s">
        <v>350</v>
      </c>
      <c r="B138" s="24"/>
      <c r="C138" s="24"/>
      <c r="D138" s="25" t="s">
        <v>351</v>
      </c>
      <c r="E138" s="26"/>
      <c r="F138" s="27"/>
      <c r="G138" s="26"/>
      <c r="H138" s="28">
        <f>H139</f>
        <v>0</v>
      </c>
    </row>
    <row r="139" spans="1:8" ht="82.5" customHeight="1" x14ac:dyDescent="0.25">
      <c r="A139" s="29" t="s">
        <v>352</v>
      </c>
      <c r="B139" s="29" t="s">
        <v>353</v>
      </c>
      <c r="C139" s="29" t="s">
        <v>28</v>
      </c>
      <c r="D139" s="30" t="s">
        <v>354</v>
      </c>
      <c r="E139" s="31" t="s">
        <v>53</v>
      </c>
      <c r="F139" s="32">
        <v>85.3</v>
      </c>
      <c r="G139" s="33"/>
      <c r="H139" s="33">
        <f>G139*F139</f>
        <v>0</v>
      </c>
    </row>
    <row r="140" spans="1:8" ht="35.65" customHeight="1" x14ac:dyDescent="0.25">
      <c r="A140" s="24" t="s">
        <v>355</v>
      </c>
      <c r="B140" s="29"/>
      <c r="C140" s="29"/>
      <c r="D140" s="25" t="s">
        <v>356</v>
      </c>
      <c r="E140" s="31"/>
      <c r="F140" s="32"/>
      <c r="G140" s="33"/>
      <c r="H140" s="28">
        <f>SUM(H141:H142)</f>
        <v>0</v>
      </c>
    </row>
    <row r="141" spans="1:8" ht="90.75" customHeight="1" x14ac:dyDescent="0.25">
      <c r="A141" s="29" t="s">
        <v>357</v>
      </c>
      <c r="B141" s="29" t="s">
        <v>249</v>
      </c>
      <c r="C141" s="29" t="s">
        <v>20</v>
      </c>
      <c r="D141" s="30" t="s">
        <v>250</v>
      </c>
      <c r="E141" s="31" t="s">
        <v>53</v>
      </c>
      <c r="F141" s="32">
        <v>19.8</v>
      </c>
      <c r="G141" s="33"/>
      <c r="H141" s="33">
        <f>G141*F141</f>
        <v>0</v>
      </c>
    </row>
    <row r="142" spans="1:8" ht="121.5" customHeight="1" x14ac:dyDescent="0.25">
      <c r="A142" s="29" t="s">
        <v>358</v>
      </c>
      <c r="B142" s="29" t="s">
        <v>359</v>
      </c>
      <c r="C142" s="29" t="s">
        <v>20</v>
      </c>
      <c r="D142" s="30" t="s">
        <v>360</v>
      </c>
      <c r="E142" s="31" t="s">
        <v>53</v>
      </c>
      <c r="F142" s="32">
        <v>19.8</v>
      </c>
      <c r="G142" s="33"/>
      <c r="H142" s="33">
        <f>G142*F142</f>
        <v>0</v>
      </c>
    </row>
    <row r="143" spans="1:8" ht="27.4" customHeight="1" x14ac:dyDescent="0.25">
      <c r="A143" s="24" t="s">
        <v>361</v>
      </c>
      <c r="B143" s="29"/>
      <c r="C143" s="29"/>
      <c r="D143" s="25" t="s">
        <v>362</v>
      </c>
      <c r="E143" s="31"/>
      <c r="F143" s="32"/>
      <c r="G143" s="33"/>
      <c r="H143" s="28">
        <f>SUM(H144:H145)</f>
        <v>0</v>
      </c>
    </row>
    <row r="144" spans="1:8" ht="96.75" customHeight="1" x14ac:dyDescent="0.25">
      <c r="A144" s="29" t="s">
        <v>363</v>
      </c>
      <c r="B144" s="29" t="s">
        <v>364</v>
      </c>
      <c r="C144" s="29" t="s">
        <v>28</v>
      </c>
      <c r="D144" s="30" t="s">
        <v>365</v>
      </c>
      <c r="E144" s="31" t="s">
        <v>53</v>
      </c>
      <c r="F144" s="32">
        <v>85.3</v>
      </c>
      <c r="G144" s="33"/>
      <c r="H144" s="33">
        <f>G144*F144</f>
        <v>0</v>
      </c>
    </row>
    <row r="145" spans="1:8" ht="85.5" customHeight="1" x14ac:dyDescent="0.25">
      <c r="A145" s="29" t="s">
        <v>366</v>
      </c>
      <c r="B145" s="29" t="s">
        <v>367</v>
      </c>
      <c r="C145" s="29" t="s">
        <v>28</v>
      </c>
      <c r="D145" s="30" t="s">
        <v>368</v>
      </c>
      <c r="E145" s="31" t="s">
        <v>53</v>
      </c>
      <c r="F145" s="32">
        <v>50.01</v>
      </c>
      <c r="G145" s="33"/>
      <c r="H145" s="33">
        <f>G145*F145</f>
        <v>0</v>
      </c>
    </row>
    <row r="146" spans="1:8" ht="29.85" customHeight="1" x14ac:dyDescent="0.25">
      <c r="A146" s="24" t="s">
        <v>369</v>
      </c>
      <c r="B146" s="29"/>
      <c r="C146" s="29"/>
      <c r="D146" s="25" t="s">
        <v>370</v>
      </c>
      <c r="E146" s="35"/>
      <c r="F146" s="35"/>
      <c r="G146" s="35"/>
      <c r="H146" s="28">
        <f>SUM(H147:H148)</f>
        <v>0</v>
      </c>
    </row>
    <row r="147" spans="1:8" ht="63.75" customHeight="1" x14ac:dyDescent="0.25">
      <c r="A147" s="29" t="s">
        <v>371</v>
      </c>
      <c r="B147" s="29" t="s">
        <v>372</v>
      </c>
      <c r="C147" s="29" t="s">
        <v>28</v>
      </c>
      <c r="D147" s="30" t="s">
        <v>373</v>
      </c>
      <c r="E147" s="31" t="s">
        <v>116</v>
      </c>
      <c r="F147" s="32">
        <v>5.75</v>
      </c>
      <c r="G147" s="33"/>
      <c r="H147" s="33">
        <f>G147*F147</f>
        <v>0</v>
      </c>
    </row>
    <row r="148" spans="1:8" ht="62.25" customHeight="1" x14ac:dyDescent="0.25">
      <c r="A148" s="29" t="s">
        <v>374</v>
      </c>
      <c r="B148" s="29" t="s">
        <v>375</v>
      </c>
      <c r="C148" s="29" t="s">
        <v>28</v>
      </c>
      <c r="D148" s="30" t="s">
        <v>376</v>
      </c>
      <c r="E148" s="31" t="s">
        <v>116</v>
      </c>
      <c r="F148" s="32">
        <v>83.62</v>
      </c>
      <c r="G148" s="33"/>
      <c r="H148" s="33">
        <f>G148*F148</f>
        <v>0</v>
      </c>
    </row>
    <row r="149" spans="1:8" ht="24" customHeight="1" x14ac:dyDescent="0.25">
      <c r="A149" s="24" t="s">
        <v>377</v>
      </c>
      <c r="B149" s="24"/>
      <c r="C149" s="24"/>
      <c r="D149" s="25" t="s">
        <v>378</v>
      </c>
      <c r="E149" s="26"/>
      <c r="F149" s="27"/>
      <c r="G149" s="26"/>
      <c r="H149" s="28">
        <f>SUM(H150:H151)</f>
        <v>0</v>
      </c>
    </row>
    <row r="150" spans="1:8" ht="81.75" customHeight="1" x14ac:dyDescent="0.25">
      <c r="A150" s="29" t="s">
        <v>379</v>
      </c>
      <c r="B150" s="29" t="s">
        <v>380</v>
      </c>
      <c r="C150" s="29" t="s">
        <v>28</v>
      </c>
      <c r="D150" s="30" t="s">
        <v>381</v>
      </c>
      <c r="E150" s="31" t="s">
        <v>102</v>
      </c>
      <c r="F150" s="32">
        <v>297.48</v>
      </c>
      <c r="G150" s="33"/>
      <c r="H150" s="33">
        <f>G150*F150</f>
        <v>0</v>
      </c>
    </row>
    <row r="151" spans="1:8" ht="69" customHeight="1" x14ac:dyDescent="0.25">
      <c r="A151" s="29" t="s">
        <v>382</v>
      </c>
      <c r="B151" s="29" t="s">
        <v>383</v>
      </c>
      <c r="C151" s="29" t="s">
        <v>20</v>
      </c>
      <c r="D151" s="30" t="s">
        <v>384</v>
      </c>
      <c r="E151" s="31" t="s">
        <v>53</v>
      </c>
      <c r="F151" s="32">
        <v>60.77</v>
      </c>
      <c r="G151" s="33"/>
      <c r="H151" s="33">
        <f>G151*F151</f>
        <v>0</v>
      </c>
    </row>
    <row r="152" spans="1:8" ht="24" customHeight="1" x14ac:dyDescent="0.25">
      <c r="A152" s="19" t="s">
        <v>385</v>
      </c>
      <c r="B152" s="19"/>
      <c r="C152" s="19"/>
      <c r="D152" s="20" t="s">
        <v>386</v>
      </c>
      <c r="E152" s="21"/>
      <c r="F152" s="22"/>
      <c r="G152" s="21"/>
      <c r="H152" s="23">
        <f>SUM(H153:H164)</f>
        <v>0</v>
      </c>
    </row>
    <row r="153" spans="1:8" ht="69.75" customHeight="1" x14ac:dyDescent="0.25">
      <c r="A153" s="29" t="s">
        <v>387</v>
      </c>
      <c r="B153" s="29" t="s">
        <v>388</v>
      </c>
      <c r="C153" s="29" t="s">
        <v>20</v>
      </c>
      <c r="D153" s="30" t="s">
        <v>389</v>
      </c>
      <c r="E153" s="31" t="s">
        <v>53</v>
      </c>
      <c r="F153" s="32">
        <v>150</v>
      </c>
      <c r="G153" s="33"/>
      <c r="H153" s="33">
        <f t="shared" ref="H153:H164" si="5">G153*F153</f>
        <v>0</v>
      </c>
    </row>
    <row r="154" spans="1:8" ht="63" customHeight="1" x14ac:dyDescent="0.25">
      <c r="A154" s="29" t="s">
        <v>390</v>
      </c>
      <c r="B154" s="29" t="s">
        <v>391</v>
      </c>
      <c r="C154" s="29" t="s">
        <v>28</v>
      </c>
      <c r="D154" s="30" t="s">
        <v>392</v>
      </c>
      <c r="E154" s="31" t="s">
        <v>53</v>
      </c>
      <c r="F154" s="32">
        <v>220</v>
      </c>
      <c r="G154" s="33"/>
      <c r="H154" s="33">
        <f t="shared" si="5"/>
        <v>0</v>
      </c>
    </row>
    <row r="155" spans="1:8" ht="74.25" customHeight="1" x14ac:dyDescent="0.25">
      <c r="A155" s="29" t="s">
        <v>393</v>
      </c>
      <c r="B155" s="29" t="s">
        <v>394</v>
      </c>
      <c r="C155" s="29" t="s">
        <v>20</v>
      </c>
      <c r="D155" s="30" t="s">
        <v>395</v>
      </c>
      <c r="E155" s="31" t="s">
        <v>53</v>
      </c>
      <c r="F155" s="32">
        <v>832.13</v>
      </c>
      <c r="G155" s="33"/>
      <c r="H155" s="33">
        <f t="shared" si="5"/>
        <v>0</v>
      </c>
    </row>
    <row r="156" spans="1:8" ht="66" customHeight="1" x14ac:dyDescent="0.25">
      <c r="A156" s="29" t="s">
        <v>396</v>
      </c>
      <c r="B156" s="29" t="s">
        <v>397</v>
      </c>
      <c r="C156" s="29" t="s">
        <v>20</v>
      </c>
      <c r="D156" s="30" t="s">
        <v>398</v>
      </c>
      <c r="E156" s="31" t="s">
        <v>53</v>
      </c>
      <c r="F156" s="32">
        <v>638.12</v>
      </c>
      <c r="G156" s="33"/>
      <c r="H156" s="33">
        <f t="shared" si="5"/>
        <v>0</v>
      </c>
    </row>
    <row r="157" spans="1:8" ht="56.25" customHeight="1" x14ac:dyDescent="0.25">
      <c r="A157" s="29" t="s">
        <v>399</v>
      </c>
      <c r="B157" s="29" t="s">
        <v>400</v>
      </c>
      <c r="C157" s="29" t="s">
        <v>20</v>
      </c>
      <c r="D157" s="30" t="s">
        <v>401</v>
      </c>
      <c r="E157" s="31" t="s">
        <v>53</v>
      </c>
      <c r="F157" s="32">
        <v>188.38</v>
      </c>
      <c r="G157" s="33"/>
      <c r="H157" s="33">
        <f t="shared" si="5"/>
        <v>0</v>
      </c>
    </row>
    <row r="158" spans="1:8" ht="32.25" customHeight="1" x14ac:dyDescent="0.25">
      <c r="A158" s="29" t="s">
        <v>402</v>
      </c>
      <c r="B158" s="29" t="s">
        <v>403</v>
      </c>
      <c r="C158" s="29" t="s">
        <v>28</v>
      </c>
      <c r="D158" s="30" t="s">
        <v>404</v>
      </c>
      <c r="E158" s="31" t="s">
        <v>102</v>
      </c>
      <c r="F158" s="32">
        <v>137.5</v>
      </c>
      <c r="G158" s="33"/>
      <c r="H158" s="33">
        <f t="shared" si="5"/>
        <v>0</v>
      </c>
    </row>
    <row r="159" spans="1:8" ht="34.9" customHeight="1" x14ac:dyDescent="0.25">
      <c r="A159" s="29" t="s">
        <v>405</v>
      </c>
      <c r="B159" s="29" t="s">
        <v>406</v>
      </c>
      <c r="C159" s="29" t="s">
        <v>28</v>
      </c>
      <c r="D159" s="30" t="s">
        <v>407</v>
      </c>
      <c r="E159" s="31" t="s">
        <v>102</v>
      </c>
      <c r="F159" s="32">
        <v>137.5</v>
      </c>
      <c r="G159" s="33"/>
      <c r="H159" s="33">
        <f t="shared" si="5"/>
        <v>0</v>
      </c>
    </row>
    <row r="160" spans="1:8" ht="43.5" customHeight="1" x14ac:dyDescent="0.25">
      <c r="A160" s="29" t="s">
        <v>408</v>
      </c>
      <c r="B160" s="29" t="s">
        <v>409</v>
      </c>
      <c r="C160" s="29" t="s">
        <v>28</v>
      </c>
      <c r="D160" s="30" t="s">
        <v>410</v>
      </c>
      <c r="E160" s="31" t="s">
        <v>102</v>
      </c>
      <c r="F160" s="32">
        <v>610.04999999999995</v>
      </c>
      <c r="G160" s="33"/>
      <c r="H160" s="33">
        <f t="shared" si="5"/>
        <v>0</v>
      </c>
    </row>
    <row r="161" spans="1:9" ht="24" customHeight="1" x14ac:dyDescent="0.25">
      <c r="A161" s="29" t="s">
        <v>411</v>
      </c>
      <c r="B161" s="29" t="s">
        <v>412</v>
      </c>
      <c r="C161" s="29" t="s">
        <v>28</v>
      </c>
      <c r="D161" s="30" t="s">
        <v>413</v>
      </c>
      <c r="E161" s="31" t="s">
        <v>102</v>
      </c>
      <c r="F161" s="32">
        <v>99.69</v>
      </c>
      <c r="G161" s="33"/>
      <c r="H161" s="33">
        <f t="shared" si="5"/>
        <v>0</v>
      </c>
    </row>
    <row r="162" spans="1:9" ht="83.25" customHeight="1" x14ac:dyDescent="0.25">
      <c r="A162" s="29" t="s">
        <v>414</v>
      </c>
      <c r="B162" s="29" t="s">
        <v>415</v>
      </c>
      <c r="C162" s="29" t="s">
        <v>28</v>
      </c>
      <c r="D162" s="30" t="s">
        <v>416</v>
      </c>
      <c r="E162" s="31" t="s">
        <v>102</v>
      </c>
      <c r="F162" s="32">
        <v>99.69</v>
      </c>
      <c r="G162" s="33"/>
      <c r="H162" s="33">
        <f t="shared" si="5"/>
        <v>0</v>
      </c>
    </row>
    <row r="163" spans="1:9" ht="60.75" customHeight="1" x14ac:dyDescent="0.25">
      <c r="A163" s="29" t="s">
        <v>417</v>
      </c>
      <c r="B163" s="29" t="s">
        <v>418</v>
      </c>
      <c r="C163" s="29" t="s">
        <v>28</v>
      </c>
      <c r="D163" s="30" t="s">
        <v>419</v>
      </c>
      <c r="E163" s="31" t="s">
        <v>102</v>
      </c>
      <c r="F163" s="32">
        <v>34.93</v>
      </c>
      <c r="G163" s="33"/>
      <c r="H163" s="33">
        <f t="shared" si="5"/>
        <v>0</v>
      </c>
    </row>
    <row r="164" spans="1:9" ht="44.25" customHeight="1" x14ac:dyDescent="0.25">
      <c r="A164" s="29" t="s">
        <v>420</v>
      </c>
      <c r="B164" s="29" t="s">
        <v>421</v>
      </c>
      <c r="C164" s="29" t="s">
        <v>28</v>
      </c>
      <c r="D164" s="30" t="s">
        <v>422</v>
      </c>
      <c r="E164" s="31" t="s">
        <v>53</v>
      </c>
      <c r="F164" s="32">
        <v>1.5</v>
      </c>
      <c r="G164" s="33"/>
      <c r="H164" s="33">
        <f t="shared" si="5"/>
        <v>0</v>
      </c>
    </row>
    <row r="165" spans="1:9" ht="24" customHeight="1" x14ac:dyDescent="0.25">
      <c r="A165" s="19" t="s">
        <v>423</v>
      </c>
      <c r="B165" s="19"/>
      <c r="C165" s="19"/>
      <c r="D165" s="20" t="s">
        <v>424</v>
      </c>
      <c r="E165" s="21"/>
      <c r="F165" s="22"/>
      <c r="G165" s="21"/>
      <c r="H165" s="36">
        <f>SUM(H166:H175)</f>
        <v>0</v>
      </c>
      <c r="I165"/>
    </row>
    <row r="166" spans="1:9" ht="118.5" customHeight="1" x14ac:dyDescent="0.25">
      <c r="A166" s="29" t="s">
        <v>425</v>
      </c>
      <c r="B166" s="29" t="s">
        <v>426</v>
      </c>
      <c r="C166" s="29" t="s">
        <v>28</v>
      </c>
      <c r="D166" s="30" t="s">
        <v>427</v>
      </c>
      <c r="E166" s="31" t="s">
        <v>57</v>
      </c>
      <c r="F166" s="32">
        <v>7</v>
      </c>
      <c r="G166" s="33"/>
      <c r="H166" s="33">
        <f t="shared" ref="H166:H175" si="6">G166*F166</f>
        <v>0</v>
      </c>
    </row>
    <row r="167" spans="1:9" ht="79.7" customHeight="1" x14ac:dyDescent="0.25">
      <c r="A167" s="29" t="s">
        <v>428</v>
      </c>
      <c r="B167" s="29" t="s">
        <v>429</v>
      </c>
      <c r="C167" s="29" t="s">
        <v>28</v>
      </c>
      <c r="D167" s="30" t="s">
        <v>430</v>
      </c>
      <c r="E167" s="31" t="s">
        <v>57</v>
      </c>
      <c r="F167" s="32">
        <v>2</v>
      </c>
      <c r="G167" s="33"/>
      <c r="H167" s="33">
        <f t="shared" si="6"/>
        <v>0</v>
      </c>
    </row>
    <row r="168" spans="1:9" ht="113.25" customHeight="1" x14ac:dyDescent="0.25">
      <c r="A168" s="29" t="s">
        <v>431</v>
      </c>
      <c r="B168" s="29" t="s">
        <v>432</v>
      </c>
      <c r="C168" s="29" t="s">
        <v>28</v>
      </c>
      <c r="D168" s="30" t="s">
        <v>433</v>
      </c>
      <c r="E168" s="31" t="s">
        <v>57</v>
      </c>
      <c r="F168" s="32">
        <v>12</v>
      </c>
      <c r="G168" s="33"/>
      <c r="H168" s="33">
        <f t="shared" si="6"/>
        <v>0</v>
      </c>
    </row>
    <row r="169" spans="1:9" ht="34.9" customHeight="1" x14ac:dyDescent="0.25">
      <c r="A169" s="29" t="s">
        <v>434</v>
      </c>
      <c r="B169" s="29" t="s">
        <v>435</v>
      </c>
      <c r="C169" s="29" t="s">
        <v>28</v>
      </c>
      <c r="D169" s="30" t="s">
        <v>436</v>
      </c>
      <c r="E169" s="31" t="s">
        <v>53</v>
      </c>
      <c r="F169" s="32">
        <v>9.75</v>
      </c>
      <c r="G169" s="33"/>
      <c r="H169" s="33">
        <f t="shared" si="6"/>
        <v>0</v>
      </c>
    </row>
    <row r="170" spans="1:9" ht="33.950000000000003" customHeight="1" x14ac:dyDescent="0.25">
      <c r="A170" s="29" t="s">
        <v>437</v>
      </c>
      <c r="B170" s="29" t="s">
        <v>438</v>
      </c>
      <c r="C170" s="29" t="s">
        <v>28</v>
      </c>
      <c r="D170" s="30" t="s">
        <v>439</v>
      </c>
      <c r="E170" s="31" t="s">
        <v>53</v>
      </c>
      <c r="F170" s="32">
        <v>23.53</v>
      </c>
      <c r="G170" s="33"/>
      <c r="H170" s="33">
        <f t="shared" si="6"/>
        <v>0</v>
      </c>
    </row>
    <row r="171" spans="1:9" ht="29.1" customHeight="1" x14ac:dyDescent="0.25">
      <c r="A171" s="29" t="s">
        <v>440</v>
      </c>
      <c r="B171" s="29" t="s">
        <v>441</v>
      </c>
      <c r="C171" s="29" t="s">
        <v>28</v>
      </c>
      <c r="D171" s="30" t="s">
        <v>442</v>
      </c>
      <c r="E171" s="31" t="s">
        <v>53</v>
      </c>
      <c r="F171" s="32">
        <v>30</v>
      </c>
      <c r="G171" s="33"/>
      <c r="H171" s="33">
        <f t="shared" si="6"/>
        <v>0</v>
      </c>
    </row>
    <row r="172" spans="1:9" ht="66.75" customHeight="1" x14ac:dyDescent="0.25">
      <c r="A172" s="29" t="s">
        <v>443</v>
      </c>
      <c r="B172" s="29" t="s">
        <v>444</v>
      </c>
      <c r="C172" s="29" t="s">
        <v>28</v>
      </c>
      <c r="D172" s="30" t="s">
        <v>445</v>
      </c>
      <c r="E172" s="31" t="s">
        <v>57</v>
      </c>
      <c r="F172" s="32">
        <v>1</v>
      </c>
      <c r="G172" s="33"/>
      <c r="H172" s="33">
        <f t="shared" si="6"/>
        <v>0</v>
      </c>
    </row>
    <row r="173" spans="1:9" ht="96" customHeight="1" x14ac:dyDescent="0.25">
      <c r="A173" s="29" t="s">
        <v>446</v>
      </c>
      <c r="B173" s="29" t="s">
        <v>447</v>
      </c>
      <c r="C173" s="29" t="s">
        <v>28</v>
      </c>
      <c r="D173" s="30" t="s">
        <v>448</v>
      </c>
      <c r="E173" s="31" t="s">
        <v>57</v>
      </c>
      <c r="F173" s="32">
        <v>2</v>
      </c>
      <c r="G173" s="33"/>
      <c r="H173" s="33">
        <f t="shared" si="6"/>
        <v>0</v>
      </c>
    </row>
    <row r="174" spans="1:9" ht="33.200000000000003" customHeight="1" x14ac:dyDescent="0.25">
      <c r="A174" s="29" t="s">
        <v>449</v>
      </c>
      <c r="B174" s="29" t="s">
        <v>450</v>
      </c>
      <c r="C174" s="29" t="s">
        <v>28</v>
      </c>
      <c r="D174" s="30" t="s">
        <v>451</v>
      </c>
      <c r="E174" s="31" t="s">
        <v>116</v>
      </c>
      <c r="F174" s="32">
        <v>24</v>
      </c>
      <c r="G174" s="33"/>
      <c r="H174" s="33">
        <f t="shared" si="6"/>
        <v>0</v>
      </c>
    </row>
    <row r="175" spans="1:9" ht="48" customHeight="1" x14ac:dyDescent="0.25">
      <c r="A175" s="29" t="s">
        <v>452</v>
      </c>
      <c r="B175" s="29" t="s">
        <v>453</v>
      </c>
      <c r="C175" s="29" t="s">
        <v>28</v>
      </c>
      <c r="D175" s="30" t="s">
        <v>454</v>
      </c>
      <c r="E175" s="31" t="s">
        <v>102</v>
      </c>
      <c r="F175" s="32">
        <v>0.4</v>
      </c>
      <c r="G175" s="33"/>
      <c r="H175" s="33">
        <f t="shared" si="6"/>
        <v>0</v>
      </c>
    </row>
    <row r="176" spans="1:9" ht="24" customHeight="1" x14ac:dyDescent="0.25">
      <c r="A176" s="19" t="s">
        <v>455</v>
      </c>
      <c r="B176" s="19"/>
      <c r="C176" s="19"/>
      <c r="D176" s="20" t="s">
        <v>456</v>
      </c>
      <c r="E176" s="21"/>
      <c r="F176" s="22"/>
      <c r="G176" s="21"/>
      <c r="H176" s="36">
        <f>SUM(H177:H187)</f>
        <v>0</v>
      </c>
    </row>
    <row r="177" spans="1:8" ht="77.25" customHeight="1" x14ac:dyDescent="0.25">
      <c r="A177" s="29" t="s">
        <v>457</v>
      </c>
      <c r="B177" s="29" t="s">
        <v>458</v>
      </c>
      <c r="C177" s="29" t="s">
        <v>28</v>
      </c>
      <c r="D177" s="30" t="s">
        <v>459</v>
      </c>
      <c r="E177" s="31" t="s">
        <v>57</v>
      </c>
      <c r="F177" s="32">
        <v>12</v>
      </c>
      <c r="G177" s="33"/>
      <c r="H177" s="33">
        <f t="shared" ref="H177:H187" si="7">G177*F177</f>
        <v>0</v>
      </c>
    </row>
    <row r="178" spans="1:8" ht="90.75" customHeight="1" x14ac:dyDescent="0.25">
      <c r="A178" s="29" t="s">
        <v>460</v>
      </c>
      <c r="B178" s="29" t="s">
        <v>461</v>
      </c>
      <c r="C178" s="29" t="s">
        <v>28</v>
      </c>
      <c r="D178" s="30" t="s">
        <v>462</v>
      </c>
      <c r="E178" s="31" t="s">
        <v>57</v>
      </c>
      <c r="F178" s="32">
        <v>22</v>
      </c>
      <c r="G178" s="33"/>
      <c r="H178" s="33">
        <f t="shared" si="7"/>
        <v>0</v>
      </c>
    </row>
    <row r="179" spans="1:8" ht="96" customHeight="1" x14ac:dyDescent="0.25">
      <c r="A179" s="29" t="s">
        <v>463</v>
      </c>
      <c r="B179" s="29" t="s">
        <v>464</v>
      </c>
      <c r="C179" s="29" t="s">
        <v>28</v>
      </c>
      <c r="D179" s="30" t="s">
        <v>465</v>
      </c>
      <c r="E179" s="31" t="s">
        <v>57</v>
      </c>
      <c r="F179" s="32">
        <v>1</v>
      </c>
      <c r="G179" s="33"/>
      <c r="H179" s="33">
        <f t="shared" si="7"/>
        <v>0</v>
      </c>
    </row>
    <row r="180" spans="1:8" ht="105" customHeight="1" x14ac:dyDescent="0.25">
      <c r="A180" s="29" t="s">
        <v>466</v>
      </c>
      <c r="B180" s="29" t="s">
        <v>467</v>
      </c>
      <c r="C180" s="29" t="s">
        <v>28</v>
      </c>
      <c r="D180" s="30" t="s">
        <v>468</v>
      </c>
      <c r="E180" s="31" t="s">
        <v>102</v>
      </c>
      <c r="F180" s="32">
        <v>5</v>
      </c>
      <c r="G180" s="33"/>
      <c r="H180" s="33">
        <f t="shared" si="7"/>
        <v>0</v>
      </c>
    </row>
    <row r="181" spans="1:8" ht="146.25" customHeight="1" x14ac:dyDescent="0.25">
      <c r="A181" s="29" t="s">
        <v>469</v>
      </c>
      <c r="B181" s="29" t="s">
        <v>470</v>
      </c>
      <c r="C181" s="29" t="s">
        <v>28</v>
      </c>
      <c r="D181" s="30" t="s">
        <v>471</v>
      </c>
      <c r="E181" s="31" t="s">
        <v>57</v>
      </c>
      <c r="F181" s="32">
        <v>101</v>
      </c>
      <c r="G181" s="33"/>
      <c r="H181" s="33">
        <f t="shared" si="7"/>
        <v>0</v>
      </c>
    </row>
    <row r="182" spans="1:8" ht="137.25" customHeight="1" x14ac:dyDescent="0.25">
      <c r="A182" s="29" t="s">
        <v>472</v>
      </c>
      <c r="B182" s="29" t="s">
        <v>473</v>
      </c>
      <c r="C182" s="29" t="s">
        <v>28</v>
      </c>
      <c r="D182" s="30" t="s">
        <v>474</v>
      </c>
      <c r="E182" s="31" t="s">
        <v>57</v>
      </c>
      <c r="F182" s="32">
        <v>352</v>
      </c>
      <c r="G182" s="33"/>
      <c r="H182" s="33">
        <f t="shared" si="7"/>
        <v>0</v>
      </c>
    </row>
    <row r="183" spans="1:8" ht="51.75" customHeight="1" x14ac:dyDescent="0.25">
      <c r="A183" s="29" t="s">
        <v>475</v>
      </c>
      <c r="B183" s="29" t="s">
        <v>476</v>
      </c>
      <c r="C183" s="29" t="s">
        <v>28</v>
      </c>
      <c r="D183" s="30" t="s">
        <v>477</v>
      </c>
      <c r="E183" s="31" t="s">
        <v>116</v>
      </c>
      <c r="F183" s="32">
        <v>7.2</v>
      </c>
      <c r="G183" s="33"/>
      <c r="H183" s="33">
        <f t="shared" si="7"/>
        <v>0</v>
      </c>
    </row>
    <row r="184" spans="1:8" ht="128.25" customHeight="1" x14ac:dyDescent="0.25">
      <c r="A184" s="29" t="s">
        <v>478</v>
      </c>
      <c r="B184" s="29" t="s">
        <v>479</v>
      </c>
      <c r="C184" s="29" t="s">
        <v>28</v>
      </c>
      <c r="D184" s="30" t="s">
        <v>480</v>
      </c>
      <c r="E184" s="31" t="s">
        <v>57</v>
      </c>
      <c r="F184" s="32">
        <v>2</v>
      </c>
      <c r="G184" s="33"/>
      <c r="H184" s="33">
        <f t="shared" si="7"/>
        <v>0</v>
      </c>
    </row>
    <row r="185" spans="1:8" ht="124.5" customHeight="1" x14ac:dyDescent="0.25">
      <c r="A185" s="29" t="s">
        <v>481</v>
      </c>
      <c r="B185" s="29" t="s">
        <v>482</v>
      </c>
      <c r="C185" s="29" t="s">
        <v>28</v>
      </c>
      <c r="D185" s="30" t="s">
        <v>483</v>
      </c>
      <c r="E185" s="31" t="s">
        <v>57</v>
      </c>
      <c r="F185" s="32">
        <v>1</v>
      </c>
      <c r="G185" s="33"/>
      <c r="H185" s="33">
        <f t="shared" si="7"/>
        <v>0</v>
      </c>
    </row>
    <row r="186" spans="1:8" ht="39.75" customHeight="1" x14ac:dyDescent="0.25">
      <c r="A186" s="29" t="s">
        <v>484</v>
      </c>
      <c r="B186" s="29" t="s">
        <v>485</v>
      </c>
      <c r="C186" s="29" t="s">
        <v>20</v>
      </c>
      <c r="D186" s="30" t="s">
        <v>486</v>
      </c>
      <c r="E186" s="31" t="s">
        <v>53</v>
      </c>
      <c r="F186" s="32">
        <v>4.97</v>
      </c>
      <c r="G186" s="33"/>
      <c r="H186" s="33">
        <f t="shared" si="7"/>
        <v>0</v>
      </c>
    </row>
    <row r="187" spans="1:8" ht="124.5" customHeight="1" x14ac:dyDescent="0.25">
      <c r="A187" s="29" t="s">
        <v>487</v>
      </c>
      <c r="B187" s="29" t="s">
        <v>488</v>
      </c>
      <c r="C187" s="29" t="s">
        <v>28</v>
      </c>
      <c r="D187" s="30" t="s">
        <v>489</v>
      </c>
      <c r="E187" s="31" t="s">
        <v>57</v>
      </c>
      <c r="F187" s="32">
        <v>2</v>
      </c>
      <c r="G187" s="33"/>
      <c r="H187" s="33">
        <f t="shared" si="7"/>
        <v>0</v>
      </c>
    </row>
    <row r="188" spans="1:8" ht="24" customHeight="1" x14ac:dyDescent="0.25">
      <c r="A188" s="19" t="s">
        <v>490</v>
      </c>
      <c r="B188" s="19"/>
      <c r="C188" s="19"/>
      <c r="D188" s="20" t="s">
        <v>491</v>
      </c>
      <c r="E188" s="21"/>
      <c r="F188" s="22"/>
      <c r="G188" s="21"/>
      <c r="H188" s="23">
        <f>H189+H220+H238+H242+H251+H260+H277+H296</f>
        <v>0</v>
      </c>
    </row>
    <row r="189" spans="1:8" ht="24" customHeight="1" x14ac:dyDescent="0.25">
      <c r="A189" s="24" t="s">
        <v>492</v>
      </c>
      <c r="B189" s="24"/>
      <c r="C189" s="24"/>
      <c r="D189" s="25" t="s">
        <v>493</v>
      </c>
      <c r="E189" s="26"/>
      <c r="F189" s="27"/>
      <c r="G189" s="26"/>
      <c r="H189" s="28">
        <f>H190+H203+H213</f>
        <v>0</v>
      </c>
    </row>
    <row r="190" spans="1:8" ht="24" customHeight="1" x14ac:dyDescent="0.25">
      <c r="A190" s="24" t="s">
        <v>494</v>
      </c>
      <c r="B190" s="24"/>
      <c r="C190" s="24"/>
      <c r="D190" s="25" t="s">
        <v>495</v>
      </c>
      <c r="E190" s="26"/>
      <c r="F190" s="27"/>
      <c r="G190" s="26"/>
      <c r="H190" s="28">
        <f>SUM(H191:H202)</f>
        <v>0</v>
      </c>
    </row>
    <row r="191" spans="1:8" ht="72" customHeight="1" x14ac:dyDescent="0.25">
      <c r="A191" s="29" t="s">
        <v>496</v>
      </c>
      <c r="B191" s="29" t="s">
        <v>497</v>
      </c>
      <c r="C191" s="29" t="s">
        <v>20</v>
      </c>
      <c r="D191" s="30" t="s">
        <v>498</v>
      </c>
      <c r="E191" s="31" t="s">
        <v>116</v>
      </c>
      <c r="F191" s="32">
        <v>398</v>
      </c>
      <c r="G191" s="33"/>
      <c r="H191" s="33">
        <f t="shared" ref="H191:H202" si="8">G191*F191</f>
        <v>0</v>
      </c>
    </row>
    <row r="192" spans="1:8" ht="69.75" customHeight="1" x14ac:dyDescent="0.25">
      <c r="A192" s="29" t="s">
        <v>499</v>
      </c>
      <c r="B192" s="29" t="s">
        <v>500</v>
      </c>
      <c r="C192" s="29" t="s">
        <v>28</v>
      </c>
      <c r="D192" s="30" t="s">
        <v>501</v>
      </c>
      <c r="E192" s="31" t="s">
        <v>57</v>
      </c>
      <c r="F192" s="32">
        <v>36</v>
      </c>
      <c r="G192" s="33"/>
      <c r="H192" s="33">
        <f t="shared" si="8"/>
        <v>0</v>
      </c>
    </row>
    <row r="193" spans="1:8" ht="90" customHeight="1" x14ac:dyDescent="0.25">
      <c r="A193" s="29" t="s">
        <v>502</v>
      </c>
      <c r="B193" s="29" t="s">
        <v>503</v>
      </c>
      <c r="C193" s="29" t="s">
        <v>20</v>
      </c>
      <c r="D193" s="30" t="s">
        <v>504</v>
      </c>
      <c r="E193" s="31" t="s">
        <v>57</v>
      </c>
      <c r="F193" s="32">
        <v>11</v>
      </c>
      <c r="G193" s="33"/>
      <c r="H193" s="33">
        <f t="shared" si="8"/>
        <v>0</v>
      </c>
    </row>
    <row r="194" spans="1:8" ht="63" customHeight="1" x14ac:dyDescent="0.25">
      <c r="A194" s="29" t="s">
        <v>505</v>
      </c>
      <c r="B194" s="29" t="s">
        <v>506</v>
      </c>
      <c r="C194" s="29" t="s">
        <v>20</v>
      </c>
      <c r="D194" s="30" t="s">
        <v>507</v>
      </c>
      <c r="E194" s="31" t="s">
        <v>57</v>
      </c>
      <c r="F194" s="32">
        <v>17</v>
      </c>
      <c r="G194" s="33"/>
      <c r="H194" s="33">
        <f t="shared" si="8"/>
        <v>0</v>
      </c>
    </row>
    <row r="195" spans="1:8" ht="68.25" customHeight="1" x14ac:dyDescent="0.25">
      <c r="A195" s="29" t="s">
        <v>508</v>
      </c>
      <c r="B195" s="29" t="s">
        <v>509</v>
      </c>
      <c r="C195" s="29" t="s">
        <v>20</v>
      </c>
      <c r="D195" s="30" t="s">
        <v>510</v>
      </c>
      <c r="E195" s="31" t="s">
        <v>57</v>
      </c>
      <c r="F195" s="32">
        <v>1</v>
      </c>
      <c r="G195" s="33"/>
      <c r="H195" s="33">
        <f t="shared" si="8"/>
        <v>0</v>
      </c>
    </row>
    <row r="196" spans="1:8" ht="55.5" customHeight="1" x14ac:dyDescent="0.25">
      <c r="A196" s="29" t="s">
        <v>511</v>
      </c>
      <c r="B196" s="29" t="s">
        <v>512</v>
      </c>
      <c r="C196" s="29" t="s">
        <v>20</v>
      </c>
      <c r="D196" s="30" t="s">
        <v>513</v>
      </c>
      <c r="E196" s="31" t="s">
        <v>57</v>
      </c>
      <c r="F196" s="32">
        <v>82</v>
      </c>
      <c r="G196" s="33"/>
      <c r="H196" s="33">
        <f t="shared" si="8"/>
        <v>0</v>
      </c>
    </row>
    <row r="197" spans="1:8" ht="63.75" customHeight="1" x14ac:dyDescent="0.25">
      <c r="A197" s="29" t="s">
        <v>514</v>
      </c>
      <c r="B197" s="29" t="s">
        <v>515</v>
      </c>
      <c r="C197" s="29" t="s">
        <v>20</v>
      </c>
      <c r="D197" s="30" t="s">
        <v>516</v>
      </c>
      <c r="E197" s="31" t="s">
        <v>57</v>
      </c>
      <c r="F197" s="32">
        <v>60</v>
      </c>
      <c r="G197" s="33"/>
      <c r="H197" s="33">
        <f t="shared" si="8"/>
        <v>0</v>
      </c>
    </row>
    <row r="198" spans="1:8" ht="63.75" customHeight="1" x14ac:dyDescent="0.25">
      <c r="A198" s="29" t="s">
        <v>517</v>
      </c>
      <c r="B198" s="29" t="s">
        <v>518</v>
      </c>
      <c r="C198" s="29" t="s">
        <v>20</v>
      </c>
      <c r="D198" s="30" t="s">
        <v>519</v>
      </c>
      <c r="E198" s="31" t="s">
        <v>57</v>
      </c>
      <c r="F198" s="32">
        <v>76</v>
      </c>
      <c r="G198" s="33"/>
      <c r="H198" s="33">
        <f t="shared" si="8"/>
        <v>0</v>
      </c>
    </row>
    <row r="199" spans="1:8" ht="34.9" customHeight="1" x14ac:dyDescent="0.25">
      <c r="A199" s="29" t="s">
        <v>520</v>
      </c>
      <c r="B199" s="29" t="s">
        <v>521</v>
      </c>
      <c r="C199" s="29" t="s">
        <v>20</v>
      </c>
      <c r="D199" s="30" t="s">
        <v>522</v>
      </c>
      <c r="E199" s="31" t="s">
        <v>57</v>
      </c>
      <c r="F199" s="32">
        <v>52</v>
      </c>
      <c r="G199" s="33"/>
      <c r="H199" s="33">
        <f t="shared" si="8"/>
        <v>0</v>
      </c>
    </row>
    <row r="200" spans="1:8" ht="70.5" customHeight="1" x14ac:dyDescent="0.25">
      <c r="A200" s="29" t="s">
        <v>523</v>
      </c>
      <c r="B200" s="29" t="s">
        <v>524</v>
      </c>
      <c r="C200" s="29" t="s">
        <v>28</v>
      </c>
      <c r="D200" s="30" t="s">
        <v>525</v>
      </c>
      <c r="E200" s="31" t="s">
        <v>57</v>
      </c>
      <c r="F200" s="32">
        <v>16</v>
      </c>
      <c r="G200" s="33"/>
      <c r="H200" s="33">
        <f t="shared" si="8"/>
        <v>0</v>
      </c>
    </row>
    <row r="201" spans="1:8" ht="60" customHeight="1" x14ac:dyDescent="0.25">
      <c r="A201" s="29" t="s">
        <v>526</v>
      </c>
      <c r="B201" s="29" t="s">
        <v>527</v>
      </c>
      <c r="C201" s="29" t="s">
        <v>20</v>
      </c>
      <c r="D201" s="30" t="s">
        <v>528</v>
      </c>
      <c r="E201" s="31" t="s">
        <v>57</v>
      </c>
      <c r="F201" s="32">
        <v>15</v>
      </c>
      <c r="G201" s="33"/>
      <c r="H201" s="33">
        <f t="shared" si="8"/>
        <v>0</v>
      </c>
    </row>
    <row r="202" spans="1:8" ht="55.5" customHeight="1" x14ac:dyDescent="0.25">
      <c r="A202" s="29" t="s">
        <v>529</v>
      </c>
      <c r="B202" s="29" t="s">
        <v>530</v>
      </c>
      <c r="C202" s="29" t="s">
        <v>20</v>
      </c>
      <c r="D202" s="30" t="s">
        <v>531</v>
      </c>
      <c r="E202" s="31" t="s">
        <v>57</v>
      </c>
      <c r="F202" s="32">
        <v>17</v>
      </c>
      <c r="G202" s="33"/>
      <c r="H202" s="33">
        <f t="shared" si="8"/>
        <v>0</v>
      </c>
    </row>
    <row r="203" spans="1:8" ht="24" customHeight="1" x14ac:dyDescent="0.25">
      <c r="A203" s="24" t="s">
        <v>532</v>
      </c>
      <c r="B203" s="24"/>
      <c r="C203" s="24"/>
      <c r="D203" s="25" t="s">
        <v>533</v>
      </c>
      <c r="E203" s="26"/>
      <c r="F203" s="27"/>
      <c r="G203" s="26"/>
      <c r="H203" s="28">
        <f>SUM(H204:H212)</f>
        <v>0</v>
      </c>
    </row>
    <row r="204" spans="1:8" ht="65.25" customHeight="1" x14ac:dyDescent="0.25">
      <c r="A204" s="29" t="s">
        <v>534</v>
      </c>
      <c r="B204" s="29" t="s">
        <v>535</v>
      </c>
      <c r="C204" s="29" t="s">
        <v>20</v>
      </c>
      <c r="D204" s="34" t="s">
        <v>536</v>
      </c>
      <c r="E204" s="31" t="s">
        <v>146</v>
      </c>
      <c r="F204" s="32">
        <v>3.37</v>
      </c>
      <c r="G204" s="33"/>
      <c r="H204" s="33">
        <f t="shared" ref="H204:H212" si="9">G204*F204</f>
        <v>0</v>
      </c>
    </row>
    <row r="205" spans="1:8" ht="54.75" customHeight="1" x14ac:dyDescent="0.25">
      <c r="A205" s="29" t="s">
        <v>537</v>
      </c>
      <c r="B205" s="29" t="s">
        <v>199</v>
      </c>
      <c r="C205" s="29" t="s">
        <v>20</v>
      </c>
      <c r="D205" s="30" t="s">
        <v>200</v>
      </c>
      <c r="E205" s="31" t="s">
        <v>146</v>
      </c>
      <c r="F205" s="32">
        <v>3.75</v>
      </c>
      <c r="G205" s="33"/>
      <c r="H205" s="33">
        <f t="shared" si="9"/>
        <v>0</v>
      </c>
    </row>
    <row r="206" spans="1:8" ht="46.35" customHeight="1" x14ac:dyDescent="0.25">
      <c r="A206" s="29" t="s">
        <v>538</v>
      </c>
      <c r="B206" s="29" t="s">
        <v>539</v>
      </c>
      <c r="C206" s="29" t="s">
        <v>20</v>
      </c>
      <c r="D206" s="30" t="s">
        <v>540</v>
      </c>
      <c r="E206" s="31" t="s">
        <v>116</v>
      </c>
      <c r="F206" s="32">
        <v>25</v>
      </c>
      <c r="G206" s="33"/>
      <c r="H206" s="33">
        <f t="shared" si="9"/>
        <v>0</v>
      </c>
    </row>
    <row r="207" spans="1:8" ht="33.950000000000003" customHeight="1" x14ac:dyDescent="0.25">
      <c r="A207" s="29" t="s">
        <v>541</v>
      </c>
      <c r="B207" s="29" t="s">
        <v>542</v>
      </c>
      <c r="C207" s="29" t="s">
        <v>28</v>
      </c>
      <c r="D207" s="30" t="s">
        <v>543</v>
      </c>
      <c r="E207" s="31" t="s">
        <v>57</v>
      </c>
      <c r="F207" s="32">
        <v>2</v>
      </c>
      <c r="G207" s="33"/>
      <c r="H207" s="33">
        <f t="shared" si="9"/>
        <v>0</v>
      </c>
    </row>
    <row r="208" spans="1:8" ht="31.5" customHeight="1" x14ac:dyDescent="0.25">
      <c r="A208" s="29" t="s">
        <v>544</v>
      </c>
      <c r="B208" s="29" t="s">
        <v>545</v>
      </c>
      <c r="C208" s="29" t="s">
        <v>20</v>
      </c>
      <c r="D208" s="30" t="s">
        <v>546</v>
      </c>
      <c r="E208" s="31" t="s">
        <v>116</v>
      </c>
      <c r="F208" s="32">
        <v>25</v>
      </c>
      <c r="G208" s="33"/>
      <c r="H208" s="33">
        <f t="shared" si="9"/>
        <v>0</v>
      </c>
    </row>
    <row r="209" spans="1:8" ht="24" customHeight="1" x14ac:dyDescent="0.25">
      <c r="A209" s="29" t="s">
        <v>547</v>
      </c>
      <c r="B209" s="29" t="s">
        <v>548</v>
      </c>
      <c r="C209" s="29" t="s">
        <v>28</v>
      </c>
      <c r="D209" s="30" t="s">
        <v>549</v>
      </c>
      <c r="E209" s="31" t="s">
        <v>57</v>
      </c>
      <c r="F209" s="32">
        <v>1</v>
      </c>
      <c r="G209" s="33"/>
      <c r="H209" s="33">
        <f t="shared" si="9"/>
        <v>0</v>
      </c>
    </row>
    <row r="210" spans="1:8" ht="45" customHeight="1" x14ac:dyDescent="0.25">
      <c r="A210" s="29" t="s">
        <v>550</v>
      </c>
      <c r="B210" s="29" t="s">
        <v>551</v>
      </c>
      <c r="C210" s="29" t="s">
        <v>28</v>
      </c>
      <c r="D210" s="30" t="s">
        <v>552</v>
      </c>
      <c r="E210" s="31" t="s">
        <v>53</v>
      </c>
      <c r="F210" s="32">
        <v>1.5</v>
      </c>
      <c r="G210" s="33"/>
      <c r="H210" s="33">
        <f t="shared" si="9"/>
        <v>0</v>
      </c>
    </row>
    <row r="211" spans="1:8" ht="56.25" customHeight="1" x14ac:dyDescent="0.25">
      <c r="A211" s="29" t="s">
        <v>553</v>
      </c>
      <c r="B211" s="29" t="s">
        <v>554</v>
      </c>
      <c r="C211" s="29" t="s">
        <v>28</v>
      </c>
      <c r="D211" s="30" t="s">
        <v>555</v>
      </c>
      <c r="E211" s="31" t="s">
        <v>57</v>
      </c>
      <c r="F211" s="32">
        <v>1</v>
      </c>
      <c r="G211" s="33"/>
      <c r="H211" s="33">
        <f t="shared" si="9"/>
        <v>0</v>
      </c>
    </row>
    <row r="212" spans="1:8" ht="60" customHeight="1" x14ac:dyDescent="0.25">
      <c r="A212" s="29" t="s">
        <v>556</v>
      </c>
      <c r="B212" s="29" t="s">
        <v>557</v>
      </c>
      <c r="C212" s="29" t="s">
        <v>28</v>
      </c>
      <c r="D212" s="30" t="s">
        <v>558</v>
      </c>
      <c r="E212" s="31" t="s">
        <v>57</v>
      </c>
      <c r="F212" s="32">
        <v>1</v>
      </c>
      <c r="G212" s="33"/>
      <c r="H212" s="33">
        <f t="shared" si="9"/>
        <v>0</v>
      </c>
    </row>
    <row r="213" spans="1:8" ht="22.35" customHeight="1" x14ac:dyDescent="0.25">
      <c r="A213" s="24" t="s">
        <v>559</v>
      </c>
      <c r="B213" s="24"/>
      <c r="C213" s="24"/>
      <c r="D213" s="25" t="s">
        <v>560</v>
      </c>
      <c r="E213" s="26"/>
      <c r="F213" s="27"/>
      <c r="G213" s="26"/>
      <c r="H213" s="28">
        <f>SUM(H214:H219)</f>
        <v>0</v>
      </c>
    </row>
    <row r="214" spans="1:8" ht="66" customHeight="1" x14ac:dyDescent="0.25">
      <c r="A214" s="29" t="s">
        <v>561</v>
      </c>
      <c r="B214" s="29" t="s">
        <v>535</v>
      </c>
      <c r="C214" s="29" t="s">
        <v>20</v>
      </c>
      <c r="D214" s="30" t="s">
        <v>536</v>
      </c>
      <c r="E214" s="31" t="s">
        <v>146</v>
      </c>
      <c r="F214" s="32">
        <v>9.5399999999999991</v>
      </c>
      <c r="G214" s="33"/>
      <c r="H214" s="33">
        <f t="shared" ref="H214:H219" si="10">G214*F214</f>
        <v>0</v>
      </c>
    </row>
    <row r="215" spans="1:8" ht="54.75" customHeight="1" x14ac:dyDescent="0.25">
      <c r="A215" s="29" t="s">
        <v>562</v>
      </c>
      <c r="B215" s="29" t="s">
        <v>563</v>
      </c>
      <c r="C215" s="29" t="s">
        <v>28</v>
      </c>
      <c r="D215" s="30" t="s">
        <v>564</v>
      </c>
      <c r="E215" s="31" t="s">
        <v>116</v>
      </c>
      <c r="F215" s="32">
        <v>133.52000000000001</v>
      </c>
      <c r="G215" s="33"/>
      <c r="H215" s="33">
        <f t="shared" si="10"/>
        <v>0</v>
      </c>
    </row>
    <row r="216" spans="1:8" ht="51.75" customHeight="1" x14ac:dyDescent="0.25">
      <c r="A216" s="29" t="s">
        <v>565</v>
      </c>
      <c r="B216" s="29" t="s">
        <v>199</v>
      </c>
      <c r="C216" s="29" t="s">
        <v>20</v>
      </c>
      <c r="D216" s="30" t="s">
        <v>200</v>
      </c>
      <c r="E216" s="31" t="s">
        <v>146</v>
      </c>
      <c r="F216" s="32">
        <v>9.5399999999999991</v>
      </c>
      <c r="G216" s="33"/>
      <c r="H216" s="33">
        <f t="shared" si="10"/>
        <v>0</v>
      </c>
    </row>
    <row r="217" spans="1:8" ht="46.35" customHeight="1" x14ac:dyDescent="0.25">
      <c r="A217" s="29" t="s">
        <v>566</v>
      </c>
      <c r="B217" s="29" t="s">
        <v>497</v>
      </c>
      <c r="C217" s="29" t="s">
        <v>20</v>
      </c>
      <c r="D217" s="30" t="s">
        <v>498</v>
      </c>
      <c r="E217" s="31" t="s">
        <v>116</v>
      </c>
      <c r="F217" s="32">
        <v>712.3</v>
      </c>
      <c r="G217" s="33"/>
      <c r="H217" s="33">
        <f t="shared" si="10"/>
        <v>0</v>
      </c>
    </row>
    <row r="218" spans="1:8" ht="75" customHeight="1" x14ac:dyDescent="0.25">
      <c r="A218" s="29" t="s">
        <v>567</v>
      </c>
      <c r="B218" s="29" t="s">
        <v>568</v>
      </c>
      <c r="C218" s="29" t="s">
        <v>28</v>
      </c>
      <c r="D218" s="30" t="s">
        <v>569</v>
      </c>
      <c r="E218" s="31" t="s">
        <v>57</v>
      </c>
      <c r="F218" s="32">
        <v>9</v>
      </c>
      <c r="G218" s="33"/>
      <c r="H218" s="33">
        <f t="shared" si="10"/>
        <v>0</v>
      </c>
    </row>
    <row r="219" spans="1:8" ht="53.25" customHeight="1" x14ac:dyDescent="0.25">
      <c r="A219" s="29" t="s">
        <v>570</v>
      </c>
      <c r="B219" s="29" t="s">
        <v>571</v>
      </c>
      <c r="C219" s="29" t="s">
        <v>28</v>
      </c>
      <c r="D219" s="30" t="s">
        <v>572</v>
      </c>
      <c r="E219" s="31" t="s">
        <v>57</v>
      </c>
      <c r="F219" s="32">
        <v>4</v>
      </c>
      <c r="G219" s="33"/>
      <c r="H219" s="33">
        <f t="shared" si="10"/>
        <v>0</v>
      </c>
    </row>
    <row r="220" spans="1:8" ht="24" customHeight="1" x14ac:dyDescent="0.25">
      <c r="A220" s="24" t="s">
        <v>573</v>
      </c>
      <c r="B220" s="24"/>
      <c r="C220" s="24"/>
      <c r="D220" s="25" t="s">
        <v>574</v>
      </c>
      <c r="E220" s="26"/>
      <c r="F220" s="27"/>
      <c r="G220" s="26"/>
      <c r="H220" s="28">
        <f>SUM(H221:H237)</f>
        <v>0</v>
      </c>
    </row>
    <row r="221" spans="1:8" ht="55.5" customHeight="1" x14ac:dyDescent="0.25">
      <c r="A221" s="29" t="s">
        <v>575</v>
      </c>
      <c r="B221" s="29" t="s">
        <v>576</v>
      </c>
      <c r="C221" s="29" t="s">
        <v>20</v>
      </c>
      <c r="D221" s="30" t="s">
        <v>577</v>
      </c>
      <c r="E221" s="31" t="s">
        <v>57</v>
      </c>
      <c r="F221" s="32">
        <v>43</v>
      </c>
      <c r="G221" s="33"/>
      <c r="H221" s="33">
        <f t="shared" ref="H221:H237" si="11">G221*F221</f>
        <v>0</v>
      </c>
    </row>
    <row r="222" spans="1:8" ht="48.75" customHeight="1" x14ac:dyDescent="0.25">
      <c r="A222" s="29" t="s">
        <v>578</v>
      </c>
      <c r="B222" s="29" t="s">
        <v>535</v>
      </c>
      <c r="C222" s="29" t="s">
        <v>20</v>
      </c>
      <c r="D222" s="30" t="s">
        <v>536</v>
      </c>
      <c r="E222" s="31" t="s">
        <v>146</v>
      </c>
      <c r="F222" s="32">
        <v>25.1</v>
      </c>
      <c r="G222" s="33"/>
      <c r="H222" s="33">
        <f t="shared" si="11"/>
        <v>0</v>
      </c>
    </row>
    <row r="223" spans="1:8" ht="43.5" customHeight="1" x14ac:dyDescent="0.25">
      <c r="A223" s="29" t="s">
        <v>579</v>
      </c>
      <c r="B223" s="29" t="s">
        <v>199</v>
      </c>
      <c r="C223" s="29" t="s">
        <v>20</v>
      </c>
      <c r="D223" s="30" t="s">
        <v>200</v>
      </c>
      <c r="E223" s="31" t="s">
        <v>146</v>
      </c>
      <c r="F223" s="32">
        <v>25.1</v>
      </c>
      <c r="G223" s="33"/>
      <c r="H223" s="33">
        <f t="shared" si="11"/>
        <v>0</v>
      </c>
    </row>
    <row r="224" spans="1:8" ht="63.75" customHeight="1" x14ac:dyDescent="0.25">
      <c r="A224" s="29" t="s">
        <v>580</v>
      </c>
      <c r="B224" s="29" t="s">
        <v>581</v>
      </c>
      <c r="C224" s="29" t="s">
        <v>20</v>
      </c>
      <c r="D224" s="30" t="s">
        <v>582</v>
      </c>
      <c r="E224" s="31" t="s">
        <v>116</v>
      </c>
      <c r="F224" s="32">
        <v>186.4</v>
      </c>
      <c r="G224" s="33"/>
      <c r="H224" s="33">
        <f t="shared" si="11"/>
        <v>0</v>
      </c>
    </row>
    <row r="225" spans="1:8" ht="65.25" customHeight="1" x14ac:dyDescent="0.25">
      <c r="A225" s="29" t="s">
        <v>583</v>
      </c>
      <c r="B225" s="29" t="s">
        <v>584</v>
      </c>
      <c r="C225" s="29" t="s">
        <v>28</v>
      </c>
      <c r="D225" s="30" t="s">
        <v>585</v>
      </c>
      <c r="E225" s="31" t="s">
        <v>57</v>
      </c>
      <c r="F225" s="32">
        <v>15</v>
      </c>
      <c r="G225" s="33"/>
      <c r="H225" s="33">
        <f t="shared" si="11"/>
        <v>0</v>
      </c>
    </row>
    <row r="226" spans="1:8" ht="65.25" customHeight="1" x14ac:dyDescent="0.25">
      <c r="A226" s="29" t="s">
        <v>586</v>
      </c>
      <c r="B226" s="29" t="s">
        <v>587</v>
      </c>
      <c r="C226" s="29" t="s">
        <v>28</v>
      </c>
      <c r="D226" s="30" t="s">
        <v>588</v>
      </c>
      <c r="E226" s="31" t="s">
        <v>57</v>
      </c>
      <c r="F226" s="32">
        <v>232</v>
      </c>
      <c r="G226" s="33"/>
      <c r="H226" s="33">
        <f t="shared" si="11"/>
        <v>0</v>
      </c>
    </row>
    <row r="227" spans="1:8" ht="67.5" customHeight="1" x14ac:dyDescent="0.25">
      <c r="A227" s="29" t="s">
        <v>589</v>
      </c>
      <c r="B227" s="29" t="s">
        <v>590</v>
      </c>
      <c r="C227" s="29" t="s">
        <v>28</v>
      </c>
      <c r="D227" s="30" t="s">
        <v>591</v>
      </c>
      <c r="E227" s="31" t="s">
        <v>57</v>
      </c>
      <c r="F227" s="32">
        <v>1</v>
      </c>
      <c r="G227" s="33"/>
      <c r="H227" s="33">
        <f t="shared" si="11"/>
        <v>0</v>
      </c>
    </row>
    <row r="228" spans="1:8" ht="51" customHeight="1" x14ac:dyDescent="0.25">
      <c r="A228" s="29" t="s">
        <v>592</v>
      </c>
      <c r="B228" s="29" t="s">
        <v>593</v>
      </c>
      <c r="C228" s="29" t="s">
        <v>28</v>
      </c>
      <c r="D228" s="34" t="s">
        <v>594</v>
      </c>
      <c r="E228" s="31" t="s">
        <v>57</v>
      </c>
      <c r="F228" s="32">
        <v>1</v>
      </c>
      <c r="G228" s="33"/>
      <c r="H228" s="33">
        <f t="shared" si="11"/>
        <v>0</v>
      </c>
    </row>
    <row r="229" spans="1:8" ht="53.25" customHeight="1" x14ac:dyDescent="0.25">
      <c r="A229" s="29" t="s">
        <v>595</v>
      </c>
      <c r="B229" s="29" t="s">
        <v>596</v>
      </c>
      <c r="C229" s="29" t="s">
        <v>28</v>
      </c>
      <c r="D229" s="30" t="s">
        <v>597</v>
      </c>
      <c r="E229" s="31" t="s">
        <v>57</v>
      </c>
      <c r="F229" s="32">
        <v>6</v>
      </c>
      <c r="G229" s="33"/>
      <c r="H229" s="33">
        <f t="shared" si="11"/>
        <v>0</v>
      </c>
    </row>
    <row r="230" spans="1:8" ht="24" customHeight="1" x14ac:dyDescent="0.25">
      <c r="A230" s="29" t="s">
        <v>598</v>
      </c>
      <c r="B230" s="29" t="s">
        <v>599</v>
      </c>
      <c r="C230" s="29" t="s">
        <v>28</v>
      </c>
      <c r="D230" s="30" t="s">
        <v>600</v>
      </c>
      <c r="E230" s="31" t="s">
        <v>57</v>
      </c>
      <c r="F230" s="32">
        <v>14</v>
      </c>
      <c r="G230" s="33"/>
      <c r="H230" s="33">
        <f t="shared" si="11"/>
        <v>0</v>
      </c>
    </row>
    <row r="231" spans="1:8" ht="42.75" customHeight="1" x14ac:dyDescent="0.25">
      <c r="A231" s="29" t="s">
        <v>601</v>
      </c>
      <c r="B231" s="29" t="s">
        <v>602</v>
      </c>
      <c r="C231" s="29" t="s">
        <v>28</v>
      </c>
      <c r="D231" s="30" t="s">
        <v>603</v>
      </c>
      <c r="E231" s="31" t="s">
        <v>116</v>
      </c>
      <c r="F231" s="32">
        <v>42</v>
      </c>
      <c r="G231" s="33"/>
      <c r="H231" s="33">
        <f t="shared" si="11"/>
        <v>0</v>
      </c>
    </row>
    <row r="232" spans="1:8" ht="60.75" customHeight="1" x14ac:dyDescent="0.25">
      <c r="A232" s="29" t="s">
        <v>604</v>
      </c>
      <c r="B232" s="29" t="s">
        <v>605</v>
      </c>
      <c r="C232" s="29" t="s">
        <v>28</v>
      </c>
      <c r="D232" s="30" t="s">
        <v>606</v>
      </c>
      <c r="E232" s="31" t="s">
        <v>57</v>
      </c>
      <c r="F232" s="32">
        <v>14</v>
      </c>
      <c r="G232" s="33"/>
      <c r="H232" s="33">
        <f t="shared" si="11"/>
        <v>0</v>
      </c>
    </row>
    <row r="233" spans="1:8" ht="24" customHeight="1" x14ac:dyDescent="0.25">
      <c r="A233" s="29" t="s">
        <v>607</v>
      </c>
      <c r="B233" s="29" t="s">
        <v>608</v>
      </c>
      <c r="C233" s="29" t="s">
        <v>28</v>
      </c>
      <c r="D233" s="30" t="s">
        <v>609</v>
      </c>
      <c r="E233" s="31" t="s">
        <v>57</v>
      </c>
      <c r="F233" s="32">
        <v>462</v>
      </c>
      <c r="G233" s="33"/>
      <c r="H233" s="33">
        <f t="shared" si="11"/>
        <v>0</v>
      </c>
    </row>
    <row r="234" spans="1:8" ht="69.75" customHeight="1" x14ac:dyDescent="0.25">
      <c r="A234" s="29" t="s">
        <v>610</v>
      </c>
      <c r="B234" s="29" t="s">
        <v>611</v>
      </c>
      <c r="C234" s="29" t="s">
        <v>28</v>
      </c>
      <c r="D234" s="30" t="s">
        <v>612</v>
      </c>
      <c r="E234" s="31" t="s">
        <v>57</v>
      </c>
      <c r="F234" s="32">
        <v>43</v>
      </c>
      <c r="G234" s="33"/>
      <c r="H234" s="33">
        <f t="shared" si="11"/>
        <v>0</v>
      </c>
    </row>
    <row r="235" spans="1:8" ht="63.75" customHeight="1" x14ac:dyDescent="0.25">
      <c r="A235" s="29" t="s">
        <v>613</v>
      </c>
      <c r="B235" s="29" t="s">
        <v>614</v>
      </c>
      <c r="C235" s="29" t="s">
        <v>28</v>
      </c>
      <c r="D235" s="30" t="s">
        <v>615</v>
      </c>
      <c r="E235" s="31" t="s">
        <v>57</v>
      </c>
      <c r="F235" s="32">
        <v>69</v>
      </c>
      <c r="G235" s="33"/>
      <c r="H235" s="33">
        <f t="shared" si="11"/>
        <v>0</v>
      </c>
    </row>
    <row r="236" spans="1:8" ht="59.25" customHeight="1" x14ac:dyDescent="0.25">
      <c r="A236" s="29" t="s">
        <v>616</v>
      </c>
      <c r="B236" s="29" t="s">
        <v>617</v>
      </c>
      <c r="C236" s="29" t="s">
        <v>28</v>
      </c>
      <c r="D236" s="30" t="s">
        <v>618</v>
      </c>
      <c r="E236" s="31" t="s">
        <v>57</v>
      </c>
      <c r="F236" s="32">
        <v>15</v>
      </c>
      <c r="G236" s="33"/>
      <c r="H236" s="33">
        <f t="shared" si="11"/>
        <v>0</v>
      </c>
    </row>
    <row r="237" spans="1:8" ht="63" customHeight="1" x14ac:dyDescent="0.25">
      <c r="A237" s="29" t="s">
        <v>619</v>
      </c>
      <c r="B237" s="29" t="s">
        <v>620</v>
      </c>
      <c r="C237" s="29" t="s">
        <v>28</v>
      </c>
      <c r="D237" s="30" t="s">
        <v>621</v>
      </c>
      <c r="E237" s="31" t="s">
        <v>116</v>
      </c>
      <c r="F237" s="32">
        <v>231.5</v>
      </c>
      <c r="G237" s="33"/>
      <c r="H237" s="33">
        <f t="shared" si="11"/>
        <v>0</v>
      </c>
    </row>
    <row r="238" spans="1:8" ht="24" customHeight="1" x14ac:dyDescent="0.25">
      <c r="A238" s="24" t="s">
        <v>622</v>
      </c>
      <c r="B238" s="24"/>
      <c r="C238" s="24"/>
      <c r="D238" s="25" t="s">
        <v>623</v>
      </c>
      <c r="E238" s="26"/>
      <c r="F238" s="27"/>
      <c r="G238" s="26"/>
      <c r="H238" s="28">
        <f>SUM(H239:H241)</f>
        <v>0</v>
      </c>
    </row>
    <row r="239" spans="1:8" ht="49.5" customHeight="1" x14ac:dyDescent="0.25">
      <c r="A239" s="29" t="s">
        <v>624</v>
      </c>
      <c r="B239" s="29" t="s">
        <v>625</v>
      </c>
      <c r="C239" s="29" t="s">
        <v>28</v>
      </c>
      <c r="D239" s="30" t="s">
        <v>626</v>
      </c>
      <c r="E239" s="31" t="s">
        <v>116</v>
      </c>
      <c r="F239" s="32">
        <v>83.62</v>
      </c>
      <c r="G239" s="33"/>
      <c r="H239" s="33">
        <f>G239*F239</f>
        <v>0</v>
      </c>
    </row>
    <row r="240" spans="1:8" ht="39" customHeight="1" x14ac:dyDescent="0.25">
      <c r="A240" s="29" t="s">
        <v>627</v>
      </c>
      <c r="B240" s="29" t="s">
        <v>628</v>
      </c>
      <c r="C240" s="29" t="s">
        <v>28</v>
      </c>
      <c r="D240" s="30" t="s">
        <v>629</v>
      </c>
      <c r="E240" s="31" t="s">
        <v>116</v>
      </c>
      <c r="F240" s="32">
        <v>52</v>
      </c>
      <c r="G240" s="33"/>
      <c r="H240" s="33">
        <f>G240*F240</f>
        <v>0</v>
      </c>
    </row>
    <row r="241" spans="1:8" ht="41.25" customHeight="1" x14ac:dyDescent="0.25">
      <c r="A241" s="29" t="s">
        <v>630</v>
      </c>
      <c r="B241" s="29" t="s">
        <v>631</v>
      </c>
      <c r="C241" s="29" t="s">
        <v>28</v>
      </c>
      <c r="D241" s="30" t="s">
        <v>632</v>
      </c>
      <c r="E241" s="31" t="s">
        <v>57</v>
      </c>
      <c r="F241" s="32">
        <v>11</v>
      </c>
      <c r="G241" s="33"/>
      <c r="H241" s="33">
        <f>G241*F241</f>
        <v>0</v>
      </c>
    </row>
    <row r="242" spans="1:8" ht="24" customHeight="1" x14ac:dyDescent="0.25">
      <c r="A242" s="24" t="s">
        <v>633</v>
      </c>
      <c r="B242" s="24"/>
      <c r="C242" s="24"/>
      <c r="D242" s="25" t="s">
        <v>634</v>
      </c>
      <c r="E242" s="26"/>
      <c r="F242" s="27"/>
      <c r="G242" s="26"/>
      <c r="H242" s="28">
        <f>SUM(H243:H250)</f>
        <v>0</v>
      </c>
    </row>
    <row r="243" spans="1:8" ht="118.5" customHeight="1" x14ac:dyDescent="0.25">
      <c r="A243" s="29" t="s">
        <v>635</v>
      </c>
      <c r="B243" s="29" t="s">
        <v>636</v>
      </c>
      <c r="C243" s="29" t="s">
        <v>20</v>
      </c>
      <c r="D243" s="30" t="s">
        <v>637</v>
      </c>
      <c r="E243" s="31" t="s">
        <v>116</v>
      </c>
      <c r="F243" s="32">
        <v>2</v>
      </c>
      <c r="G243" s="33"/>
      <c r="H243" s="33">
        <f t="shared" ref="H243:H250" si="12">G243*F243</f>
        <v>0</v>
      </c>
    </row>
    <row r="244" spans="1:8" ht="111.75" customHeight="1" x14ac:dyDescent="0.25">
      <c r="A244" s="29" t="s">
        <v>638</v>
      </c>
      <c r="B244" s="29" t="s">
        <v>639</v>
      </c>
      <c r="C244" s="29" t="s">
        <v>20</v>
      </c>
      <c r="D244" s="30" t="s">
        <v>640</v>
      </c>
      <c r="E244" s="31" t="s">
        <v>116</v>
      </c>
      <c r="F244" s="32">
        <v>0.5</v>
      </c>
      <c r="G244" s="33"/>
      <c r="H244" s="33">
        <f t="shared" si="12"/>
        <v>0</v>
      </c>
    </row>
    <row r="245" spans="1:8" ht="104.25" customHeight="1" x14ac:dyDescent="0.25">
      <c r="A245" s="29" t="s">
        <v>641</v>
      </c>
      <c r="B245" s="29" t="s">
        <v>642</v>
      </c>
      <c r="C245" s="29" t="s">
        <v>20</v>
      </c>
      <c r="D245" s="30" t="s">
        <v>643</v>
      </c>
      <c r="E245" s="31" t="s">
        <v>116</v>
      </c>
      <c r="F245" s="32">
        <v>1</v>
      </c>
      <c r="G245" s="33"/>
      <c r="H245" s="33">
        <f t="shared" si="12"/>
        <v>0</v>
      </c>
    </row>
    <row r="246" spans="1:8" ht="96" customHeight="1" x14ac:dyDescent="0.25">
      <c r="A246" s="29" t="s">
        <v>644</v>
      </c>
      <c r="B246" s="29" t="s">
        <v>645</v>
      </c>
      <c r="C246" s="29" t="s">
        <v>20</v>
      </c>
      <c r="D246" s="30" t="s">
        <v>646</v>
      </c>
      <c r="E246" s="31" t="s">
        <v>57</v>
      </c>
      <c r="F246" s="32">
        <v>1</v>
      </c>
      <c r="G246" s="33"/>
      <c r="H246" s="33">
        <f t="shared" si="12"/>
        <v>0</v>
      </c>
    </row>
    <row r="247" spans="1:8" ht="99" customHeight="1" x14ac:dyDescent="0.25">
      <c r="A247" s="29" t="s">
        <v>647</v>
      </c>
      <c r="B247" s="29" t="s">
        <v>648</v>
      </c>
      <c r="C247" s="29" t="s">
        <v>20</v>
      </c>
      <c r="D247" s="30" t="s">
        <v>649</v>
      </c>
      <c r="E247" s="31" t="s">
        <v>57</v>
      </c>
      <c r="F247" s="32">
        <v>2</v>
      </c>
      <c r="G247" s="33"/>
      <c r="H247" s="33">
        <f t="shared" si="12"/>
        <v>0</v>
      </c>
    </row>
    <row r="248" spans="1:8" ht="95.25" customHeight="1" x14ac:dyDescent="0.25">
      <c r="A248" s="29" t="s">
        <v>650</v>
      </c>
      <c r="B248" s="29" t="s">
        <v>651</v>
      </c>
      <c r="C248" s="29" t="s">
        <v>20</v>
      </c>
      <c r="D248" s="30" t="s">
        <v>652</v>
      </c>
      <c r="E248" s="31" t="s">
        <v>57</v>
      </c>
      <c r="F248" s="32">
        <v>2</v>
      </c>
      <c r="G248" s="33"/>
      <c r="H248" s="33">
        <f t="shared" si="12"/>
        <v>0</v>
      </c>
    </row>
    <row r="249" spans="1:8" ht="99" customHeight="1" x14ac:dyDescent="0.25">
      <c r="A249" s="29" t="s">
        <v>653</v>
      </c>
      <c r="B249" s="29" t="s">
        <v>654</v>
      </c>
      <c r="C249" s="29" t="s">
        <v>20</v>
      </c>
      <c r="D249" s="30" t="s">
        <v>655</v>
      </c>
      <c r="E249" s="31" t="s">
        <v>57</v>
      </c>
      <c r="F249" s="32">
        <v>1</v>
      </c>
      <c r="G249" s="33"/>
      <c r="H249" s="33">
        <f t="shared" si="12"/>
        <v>0</v>
      </c>
    </row>
    <row r="250" spans="1:8" ht="73.5" customHeight="1" x14ac:dyDescent="0.25">
      <c r="A250" s="29" t="s">
        <v>656</v>
      </c>
      <c r="B250" s="29" t="s">
        <v>657</v>
      </c>
      <c r="C250" s="29" t="s">
        <v>20</v>
      </c>
      <c r="D250" s="30" t="s">
        <v>658</v>
      </c>
      <c r="E250" s="31" t="s">
        <v>116</v>
      </c>
      <c r="F250" s="32">
        <v>1</v>
      </c>
      <c r="G250" s="33"/>
      <c r="H250" s="33">
        <f t="shared" si="12"/>
        <v>0</v>
      </c>
    </row>
    <row r="251" spans="1:8" ht="24" customHeight="1" x14ac:dyDescent="0.25">
      <c r="A251" s="24" t="s">
        <v>659</v>
      </c>
      <c r="B251" s="24"/>
      <c r="C251" s="24"/>
      <c r="D251" s="25" t="s">
        <v>660</v>
      </c>
      <c r="E251" s="26"/>
      <c r="F251" s="27"/>
      <c r="G251" s="26"/>
      <c r="H251" s="28">
        <f>SUM(H252:H259)</f>
        <v>0</v>
      </c>
    </row>
    <row r="252" spans="1:8" ht="66.75" customHeight="1" x14ac:dyDescent="0.25">
      <c r="A252" s="29" t="s">
        <v>661</v>
      </c>
      <c r="B252" s="29" t="s">
        <v>662</v>
      </c>
      <c r="C252" s="29" t="s">
        <v>20</v>
      </c>
      <c r="D252" s="30" t="s">
        <v>663</v>
      </c>
      <c r="E252" s="31" t="s">
        <v>116</v>
      </c>
      <c r="F252" s="32">
        <v>8</v>
      </c>
      <c r="G252" s="33"/>
      <c r="H252" s="33">
        <f t="shared" ref="H252:H259" si="13">G252*F252</f>
        <v>0</v>
      </c>
    </row>
    <row r="253" spans="1:8" ht="128.25" customHeight="1" x14ac:dyDescent="0.25">
      <c r="A253" s="29" t="s">
        <v>664</v>
      </c>
      <c r="B253" s="29" t="s">
        <v>665</v>
      </c>
      <c r="C253" s="29" t="s">
        <v>20</v>
      </c>
      <c r="D253" s="30" t="s">
        <v>666</v>
      </c>
      <c r="E253" s="31" t="s">
        <v>116</v>
      </c>
      <c r="F253" s="32">
        <v>8</v>
      </c>
      <c r="G253" s="33"/>
      <c r="H253" s="33">
        <f t="shared" si="13"/>
        <v>0</v>
      </c>
    </row>
    <row r="254" spans="1:8" ht="85.5" customHeight="1" x14ac:dyDescent="0.25">
      <c r="A254" s="29" t="s">
        <v>667</v>
      </c>
      <c r="B254" s="29" t="s">
        <v>668</v>
      </c>
      <c r="C254" s="29" t="s">
        <v>20</v>
      </c>
      <c r="D254" s="30" t="s">
        <v>669</v>
      </c>
      <c r="E254" s="31" t="s">
        <v>57</v>
      </c>
      <c r="F254" s="32">
        <v>2</v>
      </c>
      <c r="G254" s="33"/>
      <c r="H254" s="33">
        <f t="shared" si="13"/>
        <v>0</v>
      </c>
    </row>
    <row r="255" spans="1:8" ht="60.75" customHeight="1" x14ac:dyDescent="0.25">
      <c r="A255" s="29" t="s">
        <v>670</v>
      </c>
      <c r="B255" s="29" t="s">
        <v>671</v>
      </c>
      <c r="C255" s="29" t="s">
        <v>28</v>
      </c>
      <c r="D255" s="30" t="s">
        <v>672</v>
      </c>
      <c r="E255" s="31" t="s">
        <v>57</v>
      </c>
      <c r="F255" s="32">
        <v>3</v>
      </c>
      <c r="G255" s="33"/>
      <c r="H255" s="33">
        <f t="shared" si="13"/>
        <v>0</v>
      </c>
    </row>
    <row r="256" spans="1:8" ht="71.25" customHeight="1" x14ac:dyDescent="0.25">
      <c r="A256" s="29" t="s">
        <v>673</v>
      </c>
      <c r="B256" s="29" t="s">
        <v>674</v>
      </c>
      <c r="C256" s="29" t="s">
        <v>20</v>
      </c>
      <c r="D256" s="30" t="s">
        <v>675</v>
      </c>
      <c r="E256" s="31" t="s">
        <v>57</v>
      </c>
      <c r="F256" s="32">
        <v>1</v>
      </c>
      <c r="G256" s="33"/>
      <c r="H256" s="33">
        <f t="shared" si="13"/>
        <v>0</v>
      </c>
    </row>
    <row r="257" spans="1:8" ht="68.25" customHeight="1" x14ac:dyDescent="0.25">
      <c r="A257" s="29" t="s">
        <v>676</v>
      </c>
      <c r="B257" s="29" t="s">
        <v>677</v>
      </c>
      <c r="C257" s="29" t="s">
        <v>20</v>
      </c>
      <c r="D257" s="30" t="s">
        <v>678</v>
      </c>
      <c r="E257" s="31" t="s">
        <v>57</v>
      </c>
      <c r="F257" s="32">
        <v>1</v>
      </c>
      <c r="G257" s="33"/>
      <c r="H257" s="33">
        <f t="shared" si="13"/>
        <v>0</v>
      </c>
    </row>
    <row r="258" spans="1:8" ht="60.75" customHeight="1" x14ac:dyDescent="0.25">
      <c r="A258" s="29" t="s">
        <v>679</v>
      </c>
      <c r="B258" s="29" t="s">
        <v>680</v>
      </c>
      <c r="C258" s="29" t="s">
        <v>20</v>
      </c>
      <c r="D258" s="30" t="s">
        <v>681</v>
      </c>
      <c r="E258" s="31" t="s">
        <v>57</v>
      </c>
      <c r="F258" s="32">
        <v>1</v>
      </c>
      <c r="G258" s="33"/>
      <c r="H258" s="33">
        <f t="shared" si="13"/>
        <v>0</v>
      </c>
    </row>
    <row r="259" spans="1:8" ht="60" customHeight="1" x14ac:dyDescent="0.25">
      <c r="A259" s="29" t="s">
        <v>682</v>
      </c>
      <c r="B259" s="29" t="s">
        <v>683</v>
      </c>
      <c r="C259" s="29" t="s">
        <v>28</v>
      </c>
      <c r="D259" s="30" t="s">
        <v>684</v>
      </c>
      <c r="E259" s="31" t="s">
        <v>685</v>
      </c>
      <c r="F259" s="32">
        <v>2</v>
      </c>
      <c r="G259" s="33"/>
      <c r="H259" s="33">
        <f t="shared" si="13"/>
        <v>0</v>
      </c>
    </row>
    <row r="260" spans="1:8" ht="24" customHeight="1" x14ac:dyDescent="0.25">
      <c r="A260" s="24" t="s">
        <v>686</v>
      </c>
      <c r="B260" s="24"/>
      <c r="C260" s="24"/>
      <c r="D260" s="25" t="s">
        <v>687</v>
      </c>
      <c r="E260" s="26"/>
      <c r="F260" s="27"/>
      <c r="G260" s="26"/>
      <c r="H260" s="28">
        <f>SUM(H261:H276)</f>
        <v>0</v>
      </c>
    </row>
    <row r="261" spans="1:8" ht="63.75" customHeight="1" x14ac:dyDescent="0.25">
      <c r="A261" s="29" t="s">
        <v>688</v>
      </c>
      <c r="B261" s="29" t="s">
        <v>689</v>
      </c>
      <c r="C261" s="29" t="s">
        <v>20</v>
      </c>
      <c r="D261" s="30" t="s">
        <v>690</v>
      </c>
      <c r="E261" s="31" t="s">
        <v>57</v>
      </c>
      <c r="F261" s="32">
        <v>7</v>
      </c>
      <c r="G261" s="33"/>
      <c r="H261" s="33">
        <f t="shared" ref="H261:H276" si="14">G261*F261</f>
        <v>0</v>
      </c>
    </row>
    <row r="262" spans="1:8" ht="48" customHeight="1" x14ac:dyDescent="0.25">
      <c r="A262" s="29" t="s">
        <v>691</v>
      </c>
      <c r="B262" s="29" t="s">
        <v>692</v>
      </c>
      <c r="C262" s="29" t="s">
        <v>28</v>
      </c>
      <c r="D262" s="30" t="s">
        <v>693</v>
      </c>
      <c r="E262" s="31" t="s">
        <v>57</v>
      </c>
      <c r="F262" s="32">
        <v>2</v>
      </c>
      <c r="G262" s="33"/>
      <c r="H262" s="33">
        <f t="shared" si="14"/>
        <v>0</v>
      </c>
    </row>
    <row r="263" spans="1:8" ht="71.25" customHeight="1" x14ac:dyDescent="0.25">
      <c r="A263" s="29" t="s">
        <v>694</v>
      </c>
      <c r="B263" s="29" t="s">
        <v>695</v>
      </c>
      <c r="C263" s="29" t="s">
        <v>28</v>
      </c>
      <c r="D263" s="30" t="s">
        <v>696</v>
      </c>
      <c r="E263" s="31" t="s">
        <v>57</v>
      </c>
      <c r="F263" s="32">
        <v>2</v>
      </c>
      <c r="G263" s="33"/>
      <c r="H263" s="33">
        <f t="shared" si="14"/>
        <v>0</v>
      </c>
    </row>
    <row r="264" spans="1:8" ht="60" customHeight="1" x14ac:dyDescent="0.25">
      <c r="A264" s="29" t="s">
        <v>697</v>
      </c>
      <c r="B264" s="29" t="s">
        <v>698</v>
      </c>
      <c r="C264" s="29" t="s">
        <v>28</v>
      </c>
      <c r="D264" s="30" t="s">
        <v>699</v>
      </c>
      <c r="E264" s="31" t="s">
        <v>57</v>
      </c>
      <c r="F264" s="32">
        <v>1</v>
      </c>
      <c r="G264" s="33"/>
      <c r="H264" s="33">
        <f t="shared" si="14"/>
        <v>0</v>
      </c>
    </row>
    <row r="265" spans="1:8" ht="33.200000000000003" customHeight="1" x14ac:dyDescent="0.25">
      <c r="A265" s="29" t="s">
        <v>700</v>
      </c>
      <c r="B265" s="29" t="s">
        <v>701</v>
      </c>
      <c r="C265" s="29" t="s">
        <v>20</v>
      </c>
      <c r="D265" s="30" t="s">
        <v>702</v>
      </c>
      <c r="E265" s="31" t="s">
        <v>53</v>
      </c>
      <c r="F265" s="32">
        <v>1.08</v>
      </c>
      <c r="G265" s="33"/>
      <c r="H265" s="33">
        <f t="shared" si="14"/>
        <v>0</v>
      </c>
    </row>
    <row r="266" spans="1:8" ht="24" customHeight="1" x14ac:dyDescent="0.25">
      <c r="A266" s="29" t="s">
        <v>703</v>
      </c>
      <c r="B266" s="29" t="s">
        <v>704</v>
      </c>
      <c r="C266" s="29" t="s">
        <v>28</v>
      </c>
      <c r="D266" s="30" t="s">
        <v>705</v>
      </c>
      <c r="E266" s="31" t="s">
        <v>706</v>
      </c>
      <c r="F266" s="32">
        <v>10</v>
      </c>
      <c r="G266" s="33"/>
      <c r="H266" s="33">
        <f t="shared" si="14"/>
        <v>0</v>
      </c>
    </row>
    <row r="267" spans="1:8" ht="69" customHeight="1" x14ac:dyDescent="0.25">
      <c r="A267" s="29" t="s">
        <v>707</v>
      </c>
      <c r="B267" s="29" t="s">
        <v>708</v>
      </c>
      <c r="C267" s="29" t="s">
        <v>28</v>
      </c>
      <c r="D267" s="30" t="s">
        <v>709</v>
      </c>
      <c r="E267" s="31" t="s">
        <v>57</v>
      </c>
      <c r="F267" s="32">
        <v>2</v>
      </c>
      <c r="G267" s="33"/>
      <c r="H267" s="33">
        <f t="shared" si="14"/>
        <v>0</v>
      </c>
    </row>
    <row r="268" spans="1:8" ht="37.5" customHeight="1" x14ac:dyDescent="0.25">
      <c r="A268" s="29" t="s">
        <v>710</v>
      </c>
      <c r="B268" s="29" t="s">
        <v>711</v>
      </c>
      <c r="C268" s="29" t="s">
        <v>28</v>
      </c>
      <c r="D268" s="30" t="s">
        <v>712</v>
      </c>
      <c r="E268" s="31" t="s">
        <v>706</v>
      </c>
      <c r="F268" s="32">
        <v>2</v>
      </c>
      <c r="G268" s="33"/>
      <c r="H268" s="33">
        <f t="shared" si="14"/>
        <v>0</v>
      </c>
    </row>
    <row r="269" spans="1:8" ht="54.75" customHeight="1" x14ac:dyDescent="0.25">
      <c r="A269" s="29" t="s">
        <v>713</v>
      </c>
      <c r="B269" s="29" t="s">
        <v>714</v>
      </c>
      <c r="C269" s="29" t="s">
        <v>28</v>
      </c>
      <c r="D269" s="30" t="s">
        <v>715</v>
      </c>
      <c r="E269" s="31" t="s">
        <v>57</v>
      </c>
      <c r="F269" s="32">
        <v>2</v>
      </c>
      <c r="G269" s="33"/>
      <c r="H269" s="33">
        <f t="shared" si="14"/>
        <v>0</v>
      </c>
    </row>
    <row r="270" spans="1:8" ht="43.5" customHeight="1" x14ac:dyDescent="0.25">
      <c r="A270" s="29" t="s">
        <v>716</v>
      </c>
      <c r="B270" s="29" t="s">
        <v>717</v>
      </c>
      <c r="C270" s="29" t="s">
        <v>28</v>
      </c>
      <c r="D270" s="30" t="s">
        <v>718</v>
      </c>
      <c r="E270" s="31" t="s">
        <v>719</v>
      </c>
      <c r="F270" s="32">
        <v>2</v>
      </c>
      <c r="G270" s="33"/>
      <c r="H270" s="33">
        <f t="shared" si="14"/>
        <v>0</v>
      </c>
    </row>
    <row r="271" spans="1:8" ht="77.25" customHeight="1" x14ac:dyDescent="0.25">
      <c r="A271" s="29" t="s">
        <v>720</v>
      </c>
      <c r="B271" s="29" t="s">
        <v>721</v>
      </c>
      <c r="C271" s="29" t="s">
        <v>28</v>
      </c>
      <c r="D271" s="30" t="s">
        <v>722</v>
      </c>
      <c r="E271" s="31" t="s">
        <v>57</v>
      </c>
      <c r="F271" s="32">
        <v>12</v>
      </c>
      <c r="G271" s="33"/>
      <c r="H271" s="33">
        <f t="shared" si="14"/>
        <v>0</v>
      </c>
    </row>
    <row r="272" spans="1:8" ht="39" customHeight="1" x14ac:dyDescent="0.25">
      <c r="A272" s="29" t="s">
        <v>723</v>
      </c>
      <c r="B272" s="29" t="s">
        <v>724</v>
      </c>
      <c r="C272" s="29" t="s">
        <v>28</v>
      </c>
      <c r="D272" s="30" t="s">
        <v>725</v>
      </c>
      <c r="E272" s="31" t="s">
        <v>57</v>
      </c>
      <c r="F272" s="32">
        <v>1</v>
      </c>
      <c r="G272" s="33"/>
      <c r="H272" s="33">
        <f t="shared" si="14"/>
        <v>0</v>
      </c>
    </row>
    <row r="273" spans="1:8" ht="77.25" customHeight="1" x14ac:dyDescent="0.25">
      <c r="A273" s="29" t="s">
        <v>726</v>
      </c>
      <c r="B273" s="29" t="s">
        <v>680</v>
      </c>
      <c r="C273" s="29" t="s">
        <v>20</v>
      </c>
      <c r="D273" s="30" t="s">
        <v>681</v>
      </c>
      <c r="E273" s="31" t="s">
        <v>57</v>
      </c>
      <c r="F273" s="32">
        <v>1</v>
      </c>
      <c r="G273" s="33"/>
      <c r="H273" s="33">
        <f t="shared" si="14"/>
        <v>0</v>
      </c>
    </row>
    <row r="274" spans="1:8" ht="57.75" customHeight="1" x14ac:dyDescent="0.25">
      <c r="A274" s="29" t="s">
        <v>727</v>
      </c>
      <c r="B274" s="29" t="s">
        <v>728</v>
      </c>
      <c r="C274" s="29" t="s">
        <v>28</v>
      </c>
      <c r="D274" s="34" t="s">
        <v>729</v>
      </c>
      <c r="E274" s="31" t="s">
        <v>57</v>
      </c>
      <c r="F274" s="32">
        <v>6</v>
      </c>
      <c r="G274" s="33"/>
      <c r="H274" s="33">
        <f t="shared" si="14"/>
        <v>0</v>
      </c>
    </row>
    <row r="275" spans="1:8" ht="52.5" customHeight="1" x14ac:dyDescent="0.25">
      <c r="A275" s="29" t="s">
        <v>730</v>
      </c>
      <c r="B275" s="29" t="s">
        <v>731</v>
      </c>
      <c r="C275" s="29" t="s">
        <v>28</v>
      </c>
      <c r="D275" s="30" t="s">
        <v>732</v>
      </c>
      <c r="E275" s="31" t="s">
        <v>57</v>
      </c>
      <c r="F275" s="32">
        <v>2</v>
      </c>
      <c r="G275" s="33"/>
      <c r="H275" s="33">
        <f t="shared" si="14"/>
        <v>0</v>
      </c>
    </row>
    <row r="276" spans="1:8" ht="54" customHeight="1" x14ac:dyDescent="0.25">
      <c r="A276" s="29" t="s">
        <v>733</v>
      </c>
      <c r="B276" s="29" t="s">
        <v>734</v>
      </c>
      <c r="C276" s="29" t="s">
        <v>28</v>
      </c>
      <c r="D276" s="30" t="s">
        <v>735</v>
      </c>
      <c r="E276" s="31" t="s">
        <v>57</v>
      </c>
      <c r="F276" s="32">
        <v>2</v>
      </c>
      <c r="G276" s="33"/>
      <c r="H276" s="33">
        <f t="shared" si="14"/>
        <v>0</v>
      </c>
    </row>
    <row r="277" spans="1:8" ht="24" customHeight="1" x14ac:dyDescent="0.25">
      <c r="A277" s="24" t="s">
        <v>736</v>
      </c>
      <c r="B277" s="24"/>
      <c r="C277" s="24"/>
      <c r="D277" s="25" t="s">
        <v>737</v>
      </c>
      <c r="E277" s="26"/>
      <c r="F277" s="27"/>
      <c r="G277" s="26"/>
      <c r="H277" s="28">
        <f>H278+H289</f>
        <v>0</v>
      </c>
    </row>
    <row r="278" spans="1:8" ht="24" customHeight="1" x14ac:dyDescent="0.25">
      <c r="A278" s="24" t="s">
        <v>738</v>
      </c>
      <c r="B278" s="24"/>
      <c r="C278" s="24"/>
      <c r="D278" s="25" t="s">
        <v>739</v>
      </c>
      <c r="E278" s="26"/>
      <c r="F278" s="27"/>
      <c r="G278" s="26"/>
      <c r="H278" s="28">
        <f>SUM(H279:H288)</f>
        <v>0</v>
      </c>
    </row>
    <row r="279" spans="1:8" ht="49.5" customHeight="1" x14ac:dyDescent="0.25">
      <c r="A279" s="29" t="s">
        <v>740</v>
      </c>
      <c r="B279" s="29" t="s">
        <v>741</v>
      </c>
      <c r="C279" s="29" t="s">
        <v>28</v>
      </c>
      <c r="D279" s="30" t="s">
        <v>742</v>
      </c>
      <c r="E279" s="31" t="s">
        <v>57</v>
      </c>
      <c r="F279" s="32">
        <v>18</v>
      </c>
      <c r="G279" s="33"/>
      <c r="H279" s="33">
        <f t="shared" ref="H279:H288" si="15">G279*F279</f>
        <v>0</v>
      </c>
    </row>
    <row r="280" spans="1:8" ht="47.25" customHeight="1" x14ac:dyDescent="0.25">
      <c r="A280" s="29" t="s">
        <v>743</v>
      </c>
      <c r="B280" s="29" t="s">
        <v>744</v>
      </c>
      <c r="C280" s="29" t="s">
        <v>28</v>
      </c>
      <c r="D280" s="30" t="s">
        <v>745</v>
      </c>
      <c r="E280" s="31" t="s">
        <v>57</v>
      </c>
      <c r="F280" s="32">
        <v>5</v>
      </c>
      <c r="G280" s="33"/>
      <c r="H280" s="33">
        <f t="shared" si="15"/>
        <v>0</v>
      </c>
    </row>
    <row r="281" spans="1:8" ht="46.5" customHeight="1" x14ac:dyDescent="0.25">
      <c r="A281" s="29" t="s">
        <v>746</v>
      </c>
      <c r="B281" s="29" t="s">
        <v>747</v>
      </c>
      <c r="C281" s="29" t="s">
        <v>28</v>
      </c>
      <c r="D281" s="30" t="s">
        <v>748</v>
      </c>
      <c r="E281" s="31" t="s">
        <v>57</v>
      </c>
      <c r="F281" s="32">
        <v>5</v>
      </c>
      <c r="G281" s="33"/>
      <c r="H281" s="33">
        <f t="shared" si="15"/>
        <v>0</v>
      </c>
    </row>
    <row r="282" spans="1:8" ht="65.25" customHeight="1" x14ac:dyDescent="0.25">
      <c r="A282" s="29" t="s">
        <v>749</v>
      </c>
      <c r="B282" s="29" t="s">
        <v>750</v>
      </c>
      <c r="C282" s="29" t="s">
        <v>28</v>
      </c>
      <c r="D282" s="30" t="s">
        <v>751</v>
      </c>
      <c r="E282" s="31" t="s">
        <v>57</v>
      </c>
      <c r="F282" s="32">
        <v>1</v>
      </c>
      <c r="G282" s="33"/>
      <c r="H282" s="33">
        <f t="shared" si="15"/>
        <v>0</v>
      </c>
    </row>
    <row r="283" spans="1:8" ht="44.25" customHeight="1" x14ac:dyDescent="0.25">
      <c r="A283" s="29" t="s">
        <v>752</v>
      </c>
      <c r="B283" s="29" t="s">
        <v>753</v>
      </c>
      <c r="C283" s="29" t="s">
        <v>28</v>
      </c>
      <c r="D283" s="30" t="s">
        <v>754</v>
      </c>
      <c r="E283" s="31" t="s">
        <v>57</v>
      </c>
      <c r="F283" s="32">
        <v>1</v>
      </c>
      <c r="G283" s="33"/>
      <c r="H283" s="33">
        <f t="shared" si="15"/>
        <v>0</v>
      </c>
    </row>
    <row r="284" spans="1:8" ht="49.5" customHeight="1" x14ac:dyDescent="0.25">
      <c r="A284" s="29" t="s">
        <v>755</v>
      </c>
      <c r="B284" s="29" t="s">
        <v>756</v>
      </c>
      <c r="C284" s="29" t="s">
        <v>28</v>
      </c>
      <c r="D284" s="30" t="s">
        <v>757</v>
      </c>
      <c r="E284" s="31" t="s">
        <v>57</v>
      </c>
      <c r="F284" s="32">
        <v>110</v>
      </c>
      <c r="G284" s="33"/>
      <c r="H284" s="33">
        <f t="shared" si="15"/>
        <v>0</v>
      </c>
    </row>
    <row r="285" spans="1:8" ht="72.75" customHeight="1" x14ac:dyDescent="0.25">
      <c r="A285" s="29" t="s">
        <v>758</v>
      </c>
      <c r="B285" s="29" t="s">
        <v>759</v>
      </c>
      <c r="C285" s="29" t="s">
        <v>20</v>
      </c>
      <c r="D285" s="30" t="s">
        <v>760</v>
      </c>
      <c r="E285" s="31" t="s">
        <v>116</v>
      </c>
      <c r="F285" s="32">
        <v>11.8</v>
      </c>
      <c r="G285" s="33"/>
      <c r="H285" s="33">
        <f t="shared" si="15"/>
        <v>0</v>
      </c>
    </row>
    <row r="286" spans="1:8" ht="54.75" customHeight="1" x14ac:dyDescent="0.25">
      <c r="A286" s="29" t="s">
        <v>761</v>
      </c>
      <c r="B286" s="29" t="s">
        <v>762</v>
      </c>
      <c r="C286" s="29" t="s">
        <v>20</v>
      </c>
      <c r="D286" s="30" t="s">
        <v>763</v>
      </c>
      <c r="E286" s="31" t="s">
        <v>57</v>
      </c>
      <c r="F286" s="32">
        <v>5</v>
      </c>
      <c r="G286" s="33"/>
      <c r="H286" s="33">
        <f t="shared" si="15"/>
        <v>0</v>
      </c>
    </row>
    <row r="287" spans="1:8" ht="51" customHeight="1" x14ac:dyDescent="0.25">
      <c r="A287" s="29" t="s">
        <v>764</v>
      </c>
      <c r="B287" s="29" t="s">
        <v>765</v>
      </c>
      <c r="C287" s="29" t="s">
        <v>20</v>
      </c>
      <c r="D287" s="30" t="s">
        <v>766</v>
      </c>
      <c r="E287" s="31" t="s">
        <v>57</v>
      </c>
      <c r="F287" s="32">
        <v>13</v>
      </c>
      <c r="G287" s="33"/>
      <c r="H287" s="33">
        <f t="shared" si="15"/>
        <v>0</v>
      </c>
    </row>
    <row r="288" spans="1:8" ht="53.25" customHeight="1" x14ac:dyDescent="0.25">
      <c r="A288" s="29" t="s">
        <v>767</v>
      </c>
      <c r="B288" s="29" t="s">
        <v>768</v>
      </c>
      <c r="C288" s="29" t="s">
        <v>28</v>
      </c>
      <c r="D288" s="30" t="s">
        <v>769</v>
      </c>
      <c r="E288" s="31" t="s">
        <v>57</v>
      </c>
      <c r="F288" s="32">
        <v>2</v>
      </c>
      <c r="G288" s="33"/>
      <c r="H288" s="33">
        <f t="shared" si="15"/>
        <v>0</v>
      </c>
    </row>
    <row r="289" spans="1:8" ht="24" customHeight="1" x14ac:dyDescent="0.25">
      <c r="A289" s="24" t="s">
        <v>770</v>
      </c>
      <c r="B289" s="24"/>
      <c r="C289" s="24"/>
      <c r="D289" s="25" t="s">
        <v>771</v>
      </c>
      <c r="E289" s="26"/>
      <c r="F289" s="27"/>
      <c r="G289" s="26"/>
      <c r="H289" s="28">
        <f>SUM(H290:H295)</f>
        <v>0</v>
      </c>
    </row>
    <row r="290" spans="1:8" ht="63.75" customHeight="1" x14ac:dyDescent="0.25">
      <c r="A290" s="29" t="s">
        <v>772</v>
      </c>
      <c r="B290" s="29" t="s">
        <v>773</v>
      </c>
      <c r="C290" s="29" t="s">
        <v>28</v>
      </c>
      <c r="D290" s="30" t="s">
        <v>774</v>
      </c>
      <c r="E290" s="31" t="s">
        <v>775</v>
      </c>
      <c r="F290" s="32">
        <v>31</v>
      </c>
      <c r="G290" s="33"/>
      <c r="H290" s="33">
        <f t="shared" ref="H290:H295" si="16">G290*F290</f>
        <v>0</v>
      </c>
    </row>
    <row r="291" spans="1:8" ht="107.25" customHeight="1" x14ac:dyDescent="0.25">
      <c r="A291" s="29" t="s">
        <v>772</v>
      </c>
      <c r="B291" s="29" t="s">
        <v>776</v>
      </c>
      <c r="C291" s="29" t="s">
        <v>28</v>
      </c>
      <c r="D291" s="30" t="s">
        <v>777</v>
      </c>
      <c r="E291" s="31" t="s">
        <v>57</v>
      </c>
      <c r="F291" s="32">
        <v>2</v>
      </c>
      <c r="G291" s="33"/>
      <c r="H291" s="33">
        <f t="shared" si="16"/>
        <v>0</v>
      </c>
    </row>
    <row r="292" spans="1:8" ht="111.75" customHeight="1" x14ac:dyDescent="0.25">
      <c r="A292" s="29" t="s">
        <v>772</v>
      </c>
      <c r="B292" s="29" t="s">
        <v>778</v>
      </c>
      <c r="C292" s="29" t="s">
        <v>28</v>
      </c>
      <c r="D292" s="30" t="s">
        <v>779</v>
      </c>
      <c r="E292" s="31" t="s">
        <v>57</v>
      </c>
      <c r="F292" s="32">
        <v>17</v>
      </c>
      <c r="G292" s="33"/>
      <c r="H292" s="33">
        <f t="shared" si="16"/>
        <v>0</v>
      </c>
    </row>
    <row r="293" spans="1:8" ht="57" customHeight="1" x14ac:dyDescent="0.25">
      <c r="A293" s="29" t="s">
        <v>772</v>
      </c>
      <c r="B293" s="29" t="s">
        <v>485</v>
      </c>
      <c r="C293" s="29" t="s">
        <v>20</v>
      </c>
      <c r="D293" s="30" t="s">
        <v>780</v>
      </c>
      <c r="E293" s="31" t="s">
        <v>53</v>
      </c>
      <c r="F293" s="32">
        <v>5.88</v>
      </c>
      <c r="G293" s="33"/>
      <c r="H293" s="33">
        <f t="shared" si="16"/>
        <v>0</v>
      </c>
    </row>
    <row r="294" spans="1:8" ht="68.25" customHeight="1" x14ac:dyDescent="0.25">
      <c r="A294" s="29" t="s">
        <v>772</v>
      </c>
      <c r="B294" s="29" t="s">
        <v>781</v>
      </c>
      <c r="C294" s="29" t="s">
        <v>28</v>
      </c>
      <c r="D294" s="30" t="s">
        <v>782</v>
      </c>
      <c r="E294" s="31" t="s">
        <v>57</v>
      </c>
      <c r="F294" s="32">
        <v>2</v>
      </c>
      <c r="G294" s="33"/>
      <c r="H294" s="33">
        <f t="shared" si="16"/>
        <v>0</v>
      </c>
    </row>
    <row r="295" spans="1:8" ht="74.25" customHeight="1" x14ac:dyDescent="0.25">
      <c r="A295" s="29" t="s">
        <v>772</v>
      </c>
      <c r="B295" s="29" t="s">
        <v>783</v>
      </c>
      <c r="C295" s="29" t="s">
        <v>28</v>
      </c>
      <c r="D295" s="30" t="s">
        <v>784</v>
      </c>
      <c r="E295" s="31" t="s">
        <v>57</v>
      </c>
      <c r="F295" s="32">
        <v>10</v>
      </c>
      <c r="G295" s="33"/>
      <c r="H295" s="33">
        <f t="shared" si="16"/>
        <v>0</v>
      </c>
    </row>
    <row r="296" spans="1:8" ht="24" customHeight="1" x14ac:dyDescent="0.25">
      <c r="A296" s="24" t="s">
        <v>785</v>
      </c>
      <c r="B296" s="24"/>
      <c r="C296" s="24"/>
      <c r="D296" s="25" t="s">
        <v>786</v>
      </c>
      <c r="E296" s="26"/>
      <c r="F296" s="27"/>
      <c r="G296" s="26"/>
      <c r="H296" s="28">
        <f>H297</f>
        <v>0</v>
      </c>
    </row>
    <row r="297" spans="1:8" ht="45" customHeight="1" x14ac:dyDescent="0.25">
      <c r="A297" s="29" t="s">
        <v>787</v>
      </c>
      <c r="B297" s="29" t="s">
        <v>788</v>
      </c>
      <c r="C297" s="29" t="s">
        <v>20</v>
      </c>
      <c r="D297" s="30" t="s">
        <v>789</v>
      </c>
      <c r="E297" s="31" t="s">
        <v>57</v>
      </c>
      <c r="F297" s="32">
        <v>1</v>
      </c>
      <c r="G297" s="33"/>
      <c r="H297" s="33">
        <f>G297*F297</f>
        <v>0</v>
      </c>
    </row>
    <row r="298" spans="1:8" ht="24" customHeight="1" x14ac:dyDescent="0.25">
      <c r="A298" s="19" t="s">
        <v>790</v>
      </c>
      <c r="B298" s="19"/>
      <c r="C298" s="19"/>
      <c r="D298" s="20" t="s">
        <v>791</v>
      </c>
      <c r="E298" s="21"/>
      <c r="F298" s="22"/>
      <c r="G298" s="21"/>
      <c r="H298" s="23">
        <f>H299+H301</f>
        <v>0</v>
      </c>
    </row>
    <row r="299" spans="1:8" ht="24" customHeight="1" x14ac:dyDescent="0.25">
      <c r="A299" s="24" t="s">
        <v>792</v>
      </c>
      <c r="B299" s="24"/>
      <c r="C299" s="24"/>
      <c r="D299" s="25" t="s">
        <v>793</v>
      </c>
      <c r="E299" s="26"/>
      <c r="F299" s="27"/>
      <c r="G299" s="26"/>
      <c r="H299" s="28">
        <f>H300</f>
        <v>0</v>
      </c>
    </row>
    <row r="300" spans="1:8" ht="52.5" customHeight="1" x14ac:dyDescent="0.25">
      <c r="A300" s="29" t="s">
        <v>794</v>
      </c>
      <c r="B300" s="29" t="s">
        <v>795</v>
      </c>
      <c r="C300" s="29" t="s">
        <v>28</v>
      </c>
      <c r="D300" s="30" t="s">
        <v>796</v>
      </c>
      <c r="E300" s="31" t="s">
        <v>797</v>
      </c>
      <c r="F300" s="32">
        <v>24.91</v>
      </c>
      <c r="G300" s="33"/>
      <c r="H300" s="33">
        <f>G300*F300</f>
        <v>0</v>
      </c>
    </row>
    <row r="301" spans="1:8" ht="24" customHeight="1" x14ac:dyDescent="0.25">
      <c r="A301" s="24" t="s">
        <v>798</v>
      </c>
      <c r="B301" s="24"/>
      <c r="C301" s="24"/>
      <c r="D301" s="25" t="s">
        <v>799</v>
      </c>
      <c r="E301" s="26"/>
      <c r="F301" s="27"/>
      <c r="G301" s="26"/>
      <c r="H301" s="28">
        <f>SUM(H302:H306)</f>
        <v>0</v>
      </c>
    </row>
    <row r="302" spans="1:8" ht="69" customHeight="1" x14ac:dyDescent="0.25">
      <c r="A302" s="29" t="s">
        <v>800</v>
      </c>
      <c r="B302" s="29" t="s">
        <v>801</v>
      </c>
      <c r="C302" s="29" t="s">
        <v>20</v>
      </c>
      <c r="D302" s="30" t="s">
        <v>802</v>
      </c>
      <c r="E302" s="31" t="s">
        <v>53</v>
      </c>
      <c r="F302" s="32">
        <v>18.170000000000002</v>
      </c>
      <c r="G302" s="33"/>
      <c r="H302" s="33">
        <f>G302*F302</f>
        <v>0</v>
      </c>
    </row>
    <row r="303" spans="1:8" ht="66" customHeight="1" x14ac:dyDescent="0.25">
      <c r="A303" s="29" t="s">
        <v>803</v>
      </c>
      <c r="B303" s="29" t="s">
        <v>804</v>
      </c>
      <c r="C303" s="29" t="s">
        <v>20</v>
      </c>
      <c r="D303" s="30" t="s">
        <v>805</v>
      </c>
      <c r="E303" s="31" t="s">
        <v>53</v>
      </c>
      <c r="F303" s="32">
        <v>6</v>
      </c>
      <c r="G303" s="33"/>
      <c r="H303" s="33">
        <f>G303*F303</f>
        <v>0</v>
      </c>
    </row>
    <row r="304" spans="1:8" ht="94.5" customHeight="1" x14ac:dyDescent="0.25">
      <c r="A304" s="29" t="s">
        <v>806</v>
      </c>
      <c r="B304" s="29" t="s">
        <v>807</v>
      </c>
      <c r="C304" s="29" t="s">
        <v>20</v>
      </c>
      <c r="D304" s="30" t="s">
        <v>808</v>
      </c>
      <c r="E304" s="31" t="s">
        <v>116</v>
      </c>
      <c r="F304" s="32">
        <v>22.15</v>
      </c>
      <c r="G304" s="33"/>
      <c r="H304" s="33">
        <f>G304*F304</f>
        <v>0</v>
      </c>
    </row>
    <row r="305" spans="1:9" ht="72.75" customHeight="1" x14ac:dyDescent="0.25">
      <c r="A305" s="29" t="s">
        <v>809</v>
      </c>
      <c r="B305" s="29" t="s">
        <v>810</v>
      </c>
      <c r="C305" s="29" t="s">
        <v>20</v>
      </c>
      <c r="D305" s="30" t="s">
        <v>811</v>
      </c>
      <c r="E305" s="31" t="s">
        <v>812</v>
      </c>
      <c r="F305" s="32">
        <v>32</v>
      </c>
      <c r="G305" s="33"/>
      <c r="H305" s="33">
        <f>G305*F305</f>
        <v>0</v>
      </c>
    </row>
    <row r="306" spans="1:9" ht="83.25" customHeight="1" x14ac:dyDescent="0.25">
      <c r="A306" s="29" t="s">
        <v>813</v>
      </c>
      <c r="B306" s="29" t="s">
        <v>814</v>
      </c>
      <c r="C306" s="29" t="s">
        <v>28</v>
      </c>
      <c r="D306" s="30" t="s">
        <v>815</v>
      </c>
      <c r="E306" s="31" t="s">
        <v>102</v>
      </c>
      <c r="F306" s="32">
        <v>12.6</v>
      </c>
      <c r="G306" s="33"/>
      <c r="H306" s="33">
        <f>G306*F306</f>
        <v>0</v>
      </c>
    </row>
    <row r="307" spans="1:9" ht="24" customHeight="1" x14ac:dyDescent="0.25">
      <c r="A307" s="19" t="s">
        <v>816</v>
      </c>
      <c r="B307" s="19"/>
      <c r="C307" s="19"/>
      <c r="D307" s="20" t="s">
        <v>817</v>
      </c>
      <c r="E307" s="21"/>
      <c r="F307" s="22"/>
      <c r="G307" s="21"/>
      <c r="H307" s="36">
        <f>SUM(H308:H310)</f>
        <v>0</v>
      </c>
    </row>
    <row r="308" spans="1:9" ht="128.25" customHeight="1" x14ac:dyDescent="0.25">
      <c r="A308" s="29" t="s">
        <v>818</v>
      </c>
      <c r="B308" s="29" t="s">
        <v>819</v>
      </c>
      <c r="C308" s="29" t="s">
        <v>20</v>
      </c>
      <c r="D308" s="30" t="s">
        <v>820</v>
      </c>
      <c r="E308" s="31" t="s">
        <v>116</v>
      </c>
      <c r="F308" s="32">
        <v>8.3000000000000007</v>
      </c>
      <c r="G308" s="33"/>
      <c r="H308" s="33">
        <f>G308*F308</f>
        <v>0</v>
      </c>
    </row>
    <row r="309" spans="1:9" ht="48" customHeight="1" x14ac:dyDescent="0.25">
      <c r="A309" s="29" t="s">
        <v>821</v>
      </c>
      <c r="B309" s="29" t="s">
        <v>822</v>
      </c>
      <c r="C309" s="29" t="s">
        <v>28</v>
      </c>
      <c r="D309" s="30" t="s">
        <v>823</v>
      </c>
      <c r="E309" s="31" t="s">
        <v>57</v>
      </c>
      <c r="F309" s="32">
        <v>1</v>
      </c>
      <c r="G309" s="33"/>
      <c r="H309" s="33">
        <f>G309*F309</f>
        <v>0</v>
      </c>
    </row>
    <row r="310" spans="1:9" ht="68.25" customHeight="1" x14ac:dyDescent="0.25">
      <c r="A310" s="29" t="s">
        <v>824</v>
      </c>
      <c r="B310" s="29" t="s">
        <v>825</v>
      </c>
      <c r="C310" s="29" t="s">
        <v>28</v>
      </c>
      <c r="D310" s="30" t="s">
        <v>826</v>
      </c>
      <c r="E310" s="31" t="s">
        <v>53</v>
      </c>
      <c r="F310" s="32">
        <v>9.2799999999999994</v>
      </c>
      <c r="G310" s="33"/>
      <c r="H310" s="33">
        <f>G310*F310</f>
        <v>0</v>
      </c>
    </row>
    <row r="311" spans="1:9" ht="22.35" customHeight="1" x14ac:dyDescent="0.25">
      <c r="A311" s="19" t="s">
        <v>827</v>
      </c>
      <c r="B311" s="19"/>
      <c r="C311" s="19"/>
      <c r="D311" s="20" t="s">
        <v>828</v>
      </c>
      <c r="E311" s="21"/>
      <c r="F311" s="22"/>
      <c r="G311" s="21"/>
      <c r="H311" s="36">
        <f>H312</f>
        <v>0</v>
      </c>
    </row>
    <row r="312" spans="1:9" ht="74.25" customHeight="1" x14ac:dyDescent="0.25">
      <c r="A312" s="29" t="s">
        <v>829</v>
      </c>
      <c r="B312" s="29" t="s">
        <v>830</v>
      </c>
      <c r="C312" s="34" t="s">
        <v>28</v>
      </c>
      <c r="D312" s="30" t="s">
        <v>831</v>
      </c>
      <c r="E312" s="32" t="s">
        <v>57</v>
      </c>
      <c r="F312" s="33">
        <v>1</v>
      </c>
      <c r="G312" s="33"/>
      <c r="H312" s="33">
        <f>G312*F312</f>
        <v>0</v>
      </c>
    </row>
    <row r="313" spans="1:9" ht="48" customHeight="1" x14ac:dyDescent="0.25">
      <c r="A313" s="19">
        <v>17</v>
      </c>
      <c r="B313" s="19"/>
      <c r="C313" s="19"/>
      <c r="D313" s="20" t="s">
        <v>832</v>
      </c>
      <c r="E313" s="21"/>
      <c r="F313" s="22"/>
      <c r="G313" s="21"/>
      <c r="H313" s="36">
        <f>SUM(H314:H316)</f>
        <v>0</v>
      </c>
    </row>
    <row r="314" spans="1:9" ht="30.6" customHeight="1" x14ac:dyDescent="0.25">
      <c r="A314" s="29" t="s">
        <v>833</v>
      </c>
      <c r="B314" s="29" t="s">
        <v>834</v>
      </c>
      <c r="C314" s="34" t="s">
        <v>28</v>
      </c>
      <c r="D314" s="37" t="s">
        <v>835</v>
      </c>
      <c r="E314" s="32" t="s">
        <v>57</v>
      </c>
      <c r="F314" s="33">
        <v>1</v>
      </c>
      <c r="G314" s="33"/>
      <c r="H314" s="33">
        <f>G314*F314</f>
        <v>0</v>
      </c>
    </row>
    <row r="315" spans="1:9" ht="51" customHeight="1" x14ac:dyDescent="0.25">
      <c r="A315" s="29" t="s">
        <v>836</v>
      </c>
      <c r="B315" s="29" t="s">
        <v>837</v>
      </c>
      <c r="C315" s="34" t="s">
        <v>28</v>
      </c>
      <c r="D315" s="37" t="s">
        <v>838</v>
      </c>
      <c r="E315" s="32" t="s">
        <v>102</v>
      </c>
      <c r="F315" s="33">
        <v>600</v>
      </c>
      <c r="G315" s="33"/>
      <c r="H315" s="33">
        <f>G315*F315</f>
        <v>0</v>
      </c>
    </row>
    <row r="316" spans="1:9" ht="39.75" customHeight="1" x14ac:dyDescent="0.25">
      <c r="A316" s="29" t="s">
        <v>839</v>
      </c>
      <c r="B316" s="29" t="s">
        <v>840</v>
      </c>
      <c r="C316" s="34" t="s">
        <v>28</v>
      </c>
      <c r="D316" s="37" t="s">
        <v>841</v>
      </c>
      <c r="E316" s="32" t="s">
        <v>53</v>
      </c>
      <c r="F316" s="33">
        <v>600</v>
      </c>
      <c r="G316" s="33"/>
      <c r="H316" s="33">
        <f>G316*F316</f>
        <v>0</v>
      </c>
    </row>
    <row r="317" spans="1:9" ht="29.1" customHeight="1" x14ac:dyDescent="0.25">
      <c r="A317" s="38"/>
      <c r="B317" s="38"/>
      <c r="C317" s="38"/>
      <c r="D317" s="38"/>
      <c r="E317" s="39"/>
      <c r="F317" s="1" t="s">
        <v>842</v>
      </c>
      <c r="G317" s="1"/>
      <c r="H317" s="40">
        <f>H7+H18+H34+H68+H90+H104+H124+H127+H137+H152+H165+H176+H188+H298+H307+H313+H311</f>
        <v>0</v>
      </c>
      <c r="I317" s="41"/>
    </row>
    <row r="319" spans="1:9" x14ac:dyDescent="0.25">
      <c r="H319" s="10"/>
    </row>
    <row r="320" spans="1:9" x14ac:dyDescent="0.25">
      <c r="H320" s="10"/>
    </row>
    <row r="321" spans="8:8" x14ac:dyDescent="0.25">
      <c r="H321" s="10"/>
    </row>
  </sheetData>
  <mergeCells count="6">
    <mergeCell ref="F317:G317"/>
    <mergeCell ref="B2:D2"/>
    <mergeCell ref="E2:F2"/>
    <mergeCell ref="G2:H2"/>
    <mergeCell ref="G3:H3"/>
    <mergeCell ref="A4:H4"/>
  </mergeCells>
  <pageMargins left="0.5" right="0.5" top="1" bottom="1" header="0.5" footer="0.5"/>
  <pageSetup paperSize="9" firstPageNumber="0" fitToHeight="0" orientation="landscape" horizontalDpi="300" verticalDpi="300"/>
  <headerFooter>
    <oddHeader>&amp;L&amp;11 &amp;C&amp;11Engenheiros SA
CNPJ: 00.000.000/0000-00</oddHeader>
    <oddFooter>&amp;L&amp;11 &amp;C&amp;11  -  - Balsas / MA
(99) 9844-13652 / saviocoelho.10@gmail.com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328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JACOBINA EM BRANCO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dc:description/>
  <cp:lastModifiedBy>Milena Hereda</cp:lastModifiedBy>
  <cp:revision>139</cp:revision>
  <dcterms:created xsi:type="dcterms:W3CDTF">2020-08-18T11:13:18Z</dcterms:created>
  <dcterms:modified xsi:type="dcterms:W3CDTF">2020-09-03T17:45:43Z</dcterms:modified>
  <dc:language>pt-BR</dc:language>
</cp:coreProperties>
</file>