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6"/>
  </bookViews>
  <sheets>
    <sheet name="area1" sheetId="1" r:id="rId1"/>
    <sheet name="area2" sheetId="2" r:id="rId2"/>
    <sheet name="area3" sheetId="3" r:id="rId3"/>
    <sheet name="area4" sheetId="4" r:id="rId4"/>
    <sheet name="area5" sheetId="5" r:id="rId5"/>
    <sheet name="area6" sheetId="6" r:id="rId6"/>
    <sheet name="TOTAL" sheetId="7" r:id="rId7"/>
  </sheets>
  <definedNames>
    <definedName name="_xlnm.Print_Area" localSheetId="6">TOTAL!$A$1:$F$9</definedName>
    <definedName name="_xlnm.Print_Titles" localSheetId="6">TOTAL!$2:$2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7" i="6" l="1"/>
  <c r="D8" i="7" s="1"/>
  <c r="C27" i="6"/>
  <c r="C8" i="7" s="1"/>
  <c r="E23" i="6"/>
  <c r="C23" i="6"/>
  <c r="F23" i="6" s="1"/>
  <c r="C22" i="6"/>
  <c r="E21" i="6"/>
  <c r="C21" i="6"/>
  <c r="F21" i="6" s="1"/>
  <c r="C20" i="6"/>
  <c r="E19" i="6"/>
  <c r="C19" i="6"/>
  <c r="F19" i="6" s="1"/>
  <c r="C18" i="6"/>
  <c r="E17" i="6"/>
  <c r="C17" i="6"/>
  <c r="F17" i="6" s="1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C45" i="5"/>
  <c r="C7" i="7" s="1"/>
  <c r="D41" i="5"/>
  <c r="F41" i="5" s="1"/>
  <c r="C41" i="5"/>
  <c r="E41" i="5" s="1"/>
  <c r="B41" i="5"/>
  <c r="A41" i="5"/>
  <c r="D40" i="5"/>
  <c r="F40" i="5" s="1"/>
  <c r="C40" i="5"/>
  <c r="E40" i="5" s="1"/>
  <c r="B40" i="5"/>
  <c r="A40" i="5"/>
  <c r="D39" i="5"/>
  <c r="F39" i="5" s="1"/>
  <c r="C39" i="5"/>
  <c r="E39" i="5" s="1"/>
  <c r="B39" i="5"/>
  <c r="A39" i="5"/>
  <c r="D38" i="5"/>
  <c r="F38" i="5" s="1"/>
  <c r="C38" i="5"/>
  <c r="E38" i="5" s="1"/>
  <c r="B38" i="5"/>
  <c r="A38" i="5"/>
  <c r="D37" i="5"/>
  <c r="F37" i="5" s="1"/>
  <c r="C37" i="5"/>
  <c r="E37" i="5" s="1"/>
  <c r="B37" i="5"/>
  <c r="A37" i="5"/>
  <c r="D36" i="5"/>
  <c r="F36" i="5" s="1"/>
  <c r="C36" i="5"/>
  <c r="E36" i="5" s="1"/>
  <c r="B36" i="5"/>
  <c r="A36" i="5"/>
  <c r="D35" i="5"/>
  <c r="F35" i="5" s="1"/>
  <c r="C35" i="5"/>
  <c r="E35" i="5" s="1"/>
  <c r="B35" i="5"/>
  <c r="A35" i="5"/>
  <c r="D34" i="5"/>
  <c r="F34" i="5" s="1"/>
  <c r="C34" i="5"/>
  <c r="E34" i="5" s="1"/>
  <c r="B34" i="5"/>
  <c r="A34" i="5"/>
  <c r="D33" i="5"/>
  <c r="F33" i="5" s="1"/>
  <c r="C33" i="5"/>
  <c r="E33" i="5" s="1"/>
  <c r="B33" i="5"/>
  <c r="A33" i="5"/>
  <c r="D32" i="5"/>
  <c r="F32" i="5" s="1"/>
  <c r="C32" i="5"/>
  <c r="E32" i="5" s="1"/>
  <c r="B32" i="5"/>
  <c r="A32" i="5"/>
  <c r="D31" i="5"/>
  <c r="F31" i="5" s="1"/>
  <c r="C31" i="5"/>
  <c r="E31" i="5" s="1"/>
  <c r="B31" i="5"/>
  <c r="A31" i="5"/>
  <c r="D30" i="5"/>
  <c r="F30" i="5" s="1"/>
  <c r="C30" i="5"/>
  <c r="E30" i="5" s="1"/>
  <c r="B30" i="5"/>
  <c r="A30" i="5"/>
  <c r="D29" i="5"/>
  <c r="F29" i="5" s="1"/>
  <c r="C29" i="5"/>
  <c r="E29" i="5" s="1"/>
  <c r="B29" i="5"/>
  <c r="A29" i="5"/>
  <c r="D28" i="5"/>
  <c r="F28" i="5" s="1"/>
  <c r="C28" i="5"/>
  <c r="E28" i="5" s="1"/>
  <c r="B28" i="5"/>
  <c r="A28" i="5"/>
  <c r="D27" i="5"/>
  <c r="F27" i="5" s="1"/>
  <c r="C27" i="5"/>
  <c r="E27" i="5" s="1"/>
  <c r="B27" i="5"/>
  <c r="A27" i="5"/>
  <c r="D26" i="5"/>
  <c r="D45" i="5" s="1"/>
  <c r="C26" i="5"/>
  <c r="E26" i="5" s="1"/>
  <c r="B26" i="5"/>
  <c r="A26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F9" i="5"/>
  <c r="E9" i="5"/>
  <c r="F8" i="5"/>
  <c r="E8" i="5"/>
  <c r="F7" i="5"/>
  <c r="E7" i="5"/>
  <c r="F6" i="5"/>
  <c r="E6" i="5"/>
  <c r="F5" i="5"/>
  <c r="E5" i="5"/>
  <c r="F4" i="5"/>
  <c r="E4" i="5"/>
  <c r="C39" i="4"/>
  <c r="C6" i="7" s="1"/>
  <c r="D35" i="4"/>
  <c r="C35" i="4"/>
  <c r="E35" i="4" s="1"/>
  <c r="B35" i="4"/>
  <c r="A35" i="4"/>
  <c r="D34" i="4"/>
  <c r="C34" i="4"/>
  <c r="E34" i="4" s="1"/>
  <c r="B34" i="4"/>
  <c r="A34" i="4"/>
  <c r="D33" i="4"/>
  <c r="C33" i="4"/>
  <c r="E33" i="4" s="1"/>
  <c r="B33" i="4"/>
  <c r="A33" i="4"/>
  <c r="D32" i="4"/>
  <c r="C32" i="4"/>
  <c r="E32" i="4" s="1"/>
  <c r="B32" i="4"/>
  <c r="A32" i="4"/>
  <c r="D31" i="4"/>
  <c r="C31" i="4"/>
  <c r="E31" i="4" s="1"/>
  <c r="B31" i="4"/>
  <c r="A31" i="4"/>
  <c r="D30" i="4"/>
  <c r="C30" i="4"/>
  <c r="E30" i="4" s="1"/>
  <c r="B30" i="4"/>
  <c r="A30" i="4"/>
  <c r="D29" i="4"/>
  <c r="C29" i="4"/>
  <c r="E29" i="4" s="1"/>
  <c r="B29" i="4"/>
  <c r="A29" i="4"/>
  <c r="D28" i="4"/>
  <c r="C28" i="4"/>
  <c r="E28" i="4" s="1"/>
  <c r="B28" i="4"/>
  <c r="A28" i="4"/>
  <c r="D27" i="4"/>
  <c r="C27" i="4"/>
  <c r="E27" i="4" s="1"/>
  <c r="B27" i="4"/>
  <c r="A27" i="4"/>
  <c r="D26" i="4"/>
  <c r="C26" i="4"/>
  <c r="E26" i="4" s="1"/>
  <c r="B26" i="4"/>
  <c r="A26" i="4"/>
  <c r="D25" i="4"/>
  <c r="C25" i="4"/>
  <c r="E25" i="4" s="1"/>
  <c r="B25" i="4"/>
  <c r="A25" i="4"/>
  <c r="D24" i="4"/>
  <c r="C24" i="4"/>
  <c r="E24" i="4" s="1"/>
  <c r="B24" i="4"/>
  <c r="A24" i="4"/>
  <c r="D23" i="4"/>
  <c r="D39" i="4" s="1"/>
  <c r="C23" i="4"/>
  <c r="E23" i="4" s="1"/>
  <c r="B23" i="4"/>
  <c r="A23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C39" i="3"/>
  <c r="C5" i="7" s="1"/>
  <c r="D35" i="3"/>
  <c r="F35" i="3" s="1"/>
  <c r="C35" i="3"/>
  <c r="E35" i="3" s="1"/>
  <c r="B35" i="3"/>
  <c r="A35" i="3"/>
  <c r="D34" i="3"/>
  <c r="F34" i="3" s="1"/>
  <c r="C34" i="3"/>
  <c r="E34" i="3" s="1"/>
  <c r="B34" i="3"/>
  <c r="A34" i="3"/>
  <c r="D33" i="3"/>
  <c r="F33" i="3" s="1"/>
  <c r="C33" i="3"/>
  <c r="E33" i="3" s="1"/>
  <c r="B33" i="3"/>
  <c r="A33" i="3"/>
  <c r="D32" i="3"/>
  <c r="F32" i="3" s="1"/>
  <c r="C32" i="3"/>
  <c r="E32" i="3" s="1"/>
  <c r="B32" i="3"/>
  <c r="A32" i="3"/>
  <c r="D31" i="3"/>
  <c r="F31" i="3" s="1"/>
  <c r="C31" i="3"/>
  <c r="E31" i="3" s="1"/>
  <c r="B31" i="3"/>
  <c r="A31" i="3"/>
  <c r="D30" i="3"/>
  <c r="F30" i="3" s="1"/>
  <c r="C30" i="3"/>
  <c r="E30" i="3" s="1"/>
  <c r="B30" i="3"/>
  <c r="A30" i="3"/>
  <c r="D29" i="3"/>
  <c r="F29" i="3" s="1"/>
  <c r="C29" i="3"/>
  <c r="E29" i="3" s="1"/>
  <c r="B29" i="3"/>
  <c r="A29" i="3"/>
  <c r="D28" i="3"/>
  <c r="F28" i="3" s="1"/>
  <c r="C28" i="3"/>
  <c r="E28" i="3" s="1"/>
  <c r="B28" i="3"/>
  <c r="A28" i="3"/>
  <c r="D27" i="3"/>
  <c r="F27" i="3" s="1"/>
  <c r="C27" i="3"/>
  <c r="E27" i="3" s="1"/>
  <c r="B27" i="3"/>
  <c r="A27" i="3"/>
  <c r="D26" i="3"/>
  <c r="F26" i="3" s="1"/>
  <c r="C26" i="3"/>
  <c r="E26" i="3" s="1"/>
  <c r="B26" i="3"/>
  <c r="A26" i="3"/>
  <c r="D25" i="3"/>
  <c r="F25" i="3" s="1"/>
  <c r="C25" i="3"/>
  <c r="E25" i="3" s="1"/>
  <c r="B25" i="3"/>
  <c r="A25" i="3"/>
  <c r="D24" i="3"/>
  <c r="F24" i="3" s="1"/>
  <c r="C24" i="3"/>
  <c r="E24" i="3" s="1"/>
  <c r="B24" i="3"/>
  <c r="A24" i="3"/>
  <c r="D23" i="3"/>
  <c r="D39" i="3" s="1"/>
  <c r="C23" i="3"/>
  <c r="E23" i="3" s="1"/>
  <c r="F23" i="3" s="1"/>
  <c r="B23" i="3"/>
  <c r="A23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  <c r="C43" i="2"/>
  <c r="C4" i="7" s="1"/>
  <c r="D39" i="2"/>
  <c r="C39" i="2"/>
  <c r="E39" i="2" s="1"/>
  <c r="F39" i="2" s="1"/>
  <c r="B39" i="2"/>
  <c r="A39" i="2"/>
  <c r="D38" i="2"/>
  <c r="C38" i="2"/>
  <c r="B38" i="2"/>
  <c r="A38" i="2"/>
  <c r="D37" i="2"/>
  <c r="C37" i="2"/>
  <c r="E37" i="2" s="1"/>
  <c r="F37" i="2" s="1"/>
  <c r="B37" i="2"/>
  <c r="A37" i="2"/>
  <c r="D36" i="2"/>
  <c r="C36" i="2"/>
  <c r="B36" i="2"/>
  <c r="A36" i="2"/>
  <c r="D35" i="2"/>
  <c r="C35" i="2"/>
  <c r="E35" i="2" s="1"/>
  <c r="F35" i="2" s="1"/>
  <c r="B35" i="2"/>
  <c r="A35" i="2"/>
  <c r="D34" i="2"/>
  <c r="C34" i="2"/>
  <c r="B34" i="2"/>
  <c r="A34" i="2"/>
  <c r="D33" i="2"/>
  <c r="C33" i="2"/>
  <c r="E33" i="2" s="1"/>
  <c r="F33" i="2" s="1"/>
  <c r="B33" i="2"/>
  <c r="A33" i="2"/>
  <c r="D32" i="2"/>
  <c r="C32" i="2"/>
  <c r="B32" i="2"/>
  <c r="A32" i="2"/>
  <c r="D31" i="2"/>
  <c r="C31" i="2"/>
  <c r="E31" i="2" s="1"/>
  <c r="F31" i="2" s="1"/>
  <c r="B31" i="2"/>
  <c r="A31" i="2"/>
  <c r="D30" i="2"/>
  <c r="C30" i="2"/>
  <c r="B30" i="2"/>
  <c r="A30" i="2"/>
  <c r="D29" i="2"/>
  <c r="C29" i="2"/>
  <c r="E29" i="2" s="1"/>
  <c r="F29" i="2" s="1"/>
  <c r="B29" i="2"/>
  <c r="A29" i="2"/>
  <c r="D28" i="2"/>
  <c r="C28" i="2"/>
  <c r="B28" i="2"/>
  <c r="A28" i="2"/>
  <c r="D27" i="2"/>
  <c r="C27" i="2"/>
  <c r="E27" i="2" s="1"/>
  <c r="F27" i="2" s="1"/>
  <c r="B27" i="2"/>
  <c r="A27" i="2"/>
  <c r="D26" i="2"/>
  <c r="D43" i="2" s="1"/>
  <c r="C26" i="2"/>
  <c r="B26" i="2"/>
  <c r="A26" i="2"/>
  <c r="D25" i="2"/>
  <c r="C25" i="2"/>
  <c r="E25" i="2" s="1"/>
  <c r="F25" i="2" s="1"/>
  <c r="B25" i="2"/>
  <c r="A25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C45" i="1"/>
  <c r="C3" i="7" s="1"/>
  <c r="D41" i="1"/>
  <c r="C41" i="1"/>
  <c r="E41" i="1" s="1"/>
  <c r="F41" i="1" s="1"/>
  <c r="B41" i="1"/>
  <c r="A41" i="1"/>
  <c r="D40" i="1"/>
  <c r="D45" i="1" s="1"/>
  <c r="C40" i="1"/>
  <c r="B40" i="1"/>
  <c r="A40" i="1"/>
  <c r="D39" i="1"/>
  <c r="C39" i="1"/>
  <c r="E39" i="1" s="1"/>
  <c r="B39" i="1"/>
  <c r="A39" i="1"/>
  <c r="D38" i="1"/>
  <c r="C38" i="1"/>
  <c r="E38" i="1" s="1"/>
  <c r="B38" i="1"/>
  <c r="A38" i="1"/>
  <c r="D37" i="1"/>
  <c r="C37" i="1"/>
  <c r="E37" i="1" s="1"/>
  <c r="B37" i="1"/>
  <c r="A37" i="1"/>
  <c r="D36" i="1"/>
  <c r="C36" i="1"/>
  <c r="E36" i="1" s="1"/>
  <c r="B36" i="1"/>
  <c r="A36" i="1"/>
  <c r="D35" i="1"/>
  <c r="C35" i="1"/>
  <c r="E35" i="1" s="1"/>
  <c r="B35" i="1"/>
  <c r="A35" i="1"/>
  <c r="D34" i="1"/>
  <c r="C34" i="1"/>
  <c r="E34" i="1" s="1"/>
  <c r="B34" i="1"/>
  <c r="A34" i="1"/>
  <c r="D33" i="1"/>
  <c r="C33" i="1"/>
  <c r="E33" i="1" s="1"/>
  <c r="B33" i="1"/>
  <c r="A33" i="1"/>
  <c r="D32" i="1"/>
  <c r="C32" i="1"/>
  <c r="E32" i="1" s="1"/>
  <c r="B32" i="1"/>
  <c r="A32" i="1"/>
  <c r="D31" i="1"/>
  <c r="C31" i="1"/>
  <c r="E31" i="1" s="1"/>
  <c r="B31" i="1"/>
  <c r="A31" i="1"/>
  <c r="D30" i="1"/>
  <c r="C30" i="1"/>
  <c r="E30" i="1" s="1"/>
  <c r="B30" i="1"/>
  <c r="A30" i="1"/>
  <c r="D29" i="1"/>
  <c r="C29" i="1"/>
  <c r="E29" i="1" s="1"/>
  <c r="B29" i="1"/>
  <c r="A29" i="1"/>
  <c r="D28" i="1"/>
  <c r="C28" i="1"/>
  <c r="B28" i="1"/>
  <c r="A28" i="1"/>
  <c r="D27" i="1"/>
  <c r="C27" i="1"/>
  <c r="E27" i="1" s="1"/>
  <c r="B27" i="1"/>
  <c r="A27" i="1"/>
  <c r="D26" i="1"/>
  <c r="C26" i="1"/>
  <c r="B26" i="1"/>
  <c r="A26" i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D4" i="7" l="1"/>
  <c r="D3" i="7"/>
  <c r="E26" i="1"/>
  <c r="F26" i="1" s="1"/>
  <c r="E28" i="1"/>
  <c r="F28" i="1" s="1"/>
  <c r="F27" i="1"/>
  <c r="F29" i="1"/>
  <c r="F30" i="1"/>
  <c r="F31" i="1"/>
  <c r="F32" i="1"/>
  <c r="F33" i="1"/>
  <c r="F34" i="1"/>
  <c r="F35" i="1"/>
  <c r="F36" i="1"/>
  <c r="F37" i="1"/>
  <c r="F38" i="1"/>
  <c r="E40" i="1"/>
  <c r="F40" i="1"/>
  <c r="E26" i="2"/>
  <c r="F26" i="2"/>
  <c r="E28" i="2"/>
  <c r="F28" i="2" s="1"/>
  <c r="E30" i="2"/>
  <c r="F30" i="2" s="1"/>
  <c r="E32" i="2"/>
  <c r="F32" i="2" s="1"/>
  <c r="E34" i="2"/>
  <c r="F34" i="2" s="1"/>
  <c r="E36" i="2"/>
  <c r="F36" i="2" s="1"/>
  <c r="E38" i="2"/>
  <c r="F38" i="2" s="1"/>
  <c r="D5" i="7"/>
  <c r="D6" i="7"/>
  <c r="F24" i="4"/>
  <c r="F25" i="4"/>
  <c r="F26" i="4"/>
  <c r="F27" i="4"/>
  <c r="F28" i="4"/>
  <c r="F29" i="4"/>
  <c r="F30" i="4"/>
  <c r="F31" i="4"/>
  <c r="F32" i="4"/>
  <c r="F33" i="4"/>
  <c r="F34" i="4"/>
  <c r="F35" i="4"/>
  <c r="F39" i="1"/>
  <c r="D7" i="7"/>
  <c r="E45" i="1"/>
  <c r="E3" i="7" s="1"/>
  <c r="E43" i="2"/>
  <c r="E4" i="7" s="1"/>
  <c r="E39" i="3"/>
  <c r="E5" i="7" s="1"/>
  <c r="E39" i="4"/>
  <c r="E6" i="7" s="1"/>
  <c r="E45" i="5"/>
  <c r="E7" i="7" s="1"/>
  <c r="E18" i="6"/>
  <c r="F18" i="6" s="1"/>
  <c r="E20" i="6"/>
  <c r="F20" i="6" s="1"/>
  <c r="E22" i="6"/>
  <c r="F22" i="6" s="1"/>
  <c r="F23" i="4"/>
  <c r="F26" i="5"/>
  <c r="E27" i="6"/>
  <c r="E8" i="7" s="1"/>
  <c r="F27" i="6" l="1"/>
  <c r="F8" i="7" s="1"/>
  <c r="F45" i="5"/>
  <c r="F7" i="7" s="1"/>
  <c r="F39" i="4"/>
  <c r="F6" i="7" s="1"/>
  <c r="F39" i="3"/>
  <c r="F5" i="7" s="1"/>
  <c r="F45" i="1"/>
  <c r="F3" i="7" s="1"/>
  <c r="F9" i="7" s="1"/>
  <c r="F43" i="2"/>
  <c r="F4" i="7" s="1"/>
</calcChain>
</file>

<file path=xl/sharedStrings.xml><?xml version="1.0" encoding="utf-8"?>
<sst xmlns="http://schemas.openxmlformats.org/spreadsheetml/2006/main" count="308" uniqueCount="80">
  <si>
    <t>Preços praticados no Pregão 54/2018 do TRE-BA - Área 01 - 0054911-44.2018.6.05.8000</t>
  </si>
  <si>
    <t>CNPJ</t>
  </si>
  <si>
    <t>Fornecedor</t>
  </si>
  <si>
    <t>Valor de referência</t>
  </si>
  <si>
    <t>Desconto</t>
  </si>
  <si>
    <t>BDI</t>
  </si>
  <si>
    <t>Valor total</t>
  </si>
  <si>
    <t xml:space="preserve">07.520.858/0001-26 </t>
  </si>
  <si>
    <t xml:space="preserve">AMF CONSTRUTORA LTDA </t>
  </si>
  <si>
    <t>13.045.104/0001-64</t>
  </si>
  <si>
    <t>SEVEN CONSTRUCOES E INCORPORACOES IMOBILIARIAS LTDA</t>
  </si>
  <si>
    <t xml:space="preserve">03.257.098/0001-55 </t>
  </si>
  <si>
    <t>GIAS EMPREENDIMENTOS, COMERCIO E SERVICOS LTDA</t>
  </si>
  <si>
    <t>27.840.382/0001-18</t>
  </si>
  <si>
    <t>APCJ CONSTRUCOES LTDA</t>
  </si>
  <si>
    <t>08.833.656/0001-05</t>
  </si>
  <si>
    <t>NEOLUZ PROJETOS E ENGENHARIA LTDA</t>
  </si>
  <si>
    <t>05.143.778/0001-73</t>
  </si>
  <si>
    <t>CONSTRUTORA BENATO LTDA</t>
  </si>
  <si>
    <t>20.847.522/0001-30</t>
  </si>
  <si>
    <t>JAPO CONSULTORIA EM SEGURANCA, REFORMAS E SERVICOS EIRE</t>
  </si>
  <si>
    <t>11.685.502/0001-10</t>
  </si>
  <si>
    <t>A C CONSTRUCOES E SERVICOS LTDA</t>
  </si>
  <si>
    <t>17.700.934/0001-39</t>
  </si>
  <si>
    <t>AS ENGENHARIA EIRELI</t>
  </si>
  <si>
    <t>12.377.801/0001-50</t>
  </si>
  <si>
    <t>R A DE OLIVEIRA BARROS EIRELI</t>
  </si>
  <si>
    <t>21.746.218/0001-60</t>
  </si>
  <si>
    <t>KAY SERVICOS E CONSERVACAO EIRELI</t>
  </si>
  <si>
    <t>20.155.999/0001-55</t>
  </si>
  <si>
    <t>G3 POLARIS SERVICOS EIRELI</t>
  </si>
  <si>
    <t>21.586.650/0001-30</t>
  </si>
  <si>
    <t>FERNOMAR CONSTRUTORA EIRELI</t>
  </si>
  <si>
    <t>14.283.222/0001-73</t>
  </si>
  <si>
    <t>VITOR ALVES CARDOSO NETO EIRELI</t>
  </si>
  <si>
    <t>01.274.719/0001-83</t>
  </si>
  <si>
    <t>GB CONSTRUCOES CONSULTORIA E SERVICOS EIRELI</t>
  </si>
  <si>
    <t>28.061.914/0001-81</t>
  </si>
  <si>
    <t>PAVIMASTER COMERCIO E SERVICOS EIRELI</t>
  </si>
  <si>
    <t>Valor de Referência sem BDI (Anexo H)</t>
  </si>
  <si>
    <t>Preços praticados no Pregão 54/2018 do TRE-BA - Área 01, adaptados para a atual contratação</t>
  </si>
  <si>
    <t>Desconto médio</t>
  </si>
  <si>
    <t>Valor Estimado</t>
  </si>
  <si>
    <t>Percentual médio de desconto - valor estimado</t>
  </si>
  <si>
    <t>Preços praticados no Pregão 54/2018 do TRE-BA - Área 02 - 0054911-44.2018.6.05.8000</t>
  </si>
  <si>
    <t>Preços praticados no Pregão 54/2018 do TRE-BA - Área 02, adaptados para a atual contratação</t>
  </si>
  <si>
    <t>Preços praticados no Pregão 54/2018 do TRE-BA - Área 03 - 0054911-44.2018.6.05.8000</t>
  </si>
  <si>
    <t>Preços praticados no Pregão 54/2018 do TRE-BA - Área 03, adaptados para a atual contratação</t>
  </si>
  <si>
    <t>Preços praticados no Pregão 54/2018 do TRE-BA - Área 04 - 0054911-44.2018.6.05.8000</t>
  </si>
  <si>
    <t>Preços praticados no Pregão 54/2018 do TRE-BA - Área 04, adaptados para a atual contratação</t>
  </si>
  <si>
    <t>Preços praticados no Pregão 54/2018 do TRE-BA - Área 05 - 0054911-44.2018.6.05.8000</t>
  </si>
  <si>
    <t>27.529.241/0001-89</t>
  </si>
  <si>
    <t>L L DE OLIVEIRA EIRELI</t>
  </si>
  <si>
    <t>Preços praticados no Pregão 54/2018 do TRE-BA - Área 05, adaptados para a atual contratação</t>
  </si>
  <si>
    <t>Preços praticados no Pregão 43/2020 do TRE-BA - Área 06 - 0048084-46.2020.6.05.8000</t>
  </si>
  <si>
    <t>CONSTRUTORA SANTA RITA LTDA</t>
  </si>
  <si>
    <t xml:space="preserve">17.700.934/0001-39 </t>
  </si>
  <si>
    <t xml:space="preserve">AS ENGENHARIA LTDA </t>
  </si>
  <si>
    <t>19.389.810/0001-00</t>
  </si>
  <si>
    <t xml:space="preserve">AHIH SERVICOS, CONSULTORIA E COMERCIO EIRELI </t>
  </si>
  <si>
    <t>07.238.592/0001-23</t>
  </si>
  <si>
    <t>JC SERVICOS DE CONSTRUCAO E MANUTENCAO LTDA</t>
  </si>
  <si>
    <t>03.257.098/0001-55</t>
  </si>
  <si>
    <t>11.724.406/0001-33</t>
  </si>
  <si>
    <t>CONSTRUTORA WN LTDA</t>
  </si>
  <si>
    <t>63.777.718/0001-09</t>
  </si>
  <si>
    <t>C. M - COMERCIO SERVICOS E CONSTRUCOES LTDA</t>
  </si>
  <si>
    <t>Preços praticados no Pregão 43/2020 do TRE-BA - Área 06, adaptados para a atual contratação</t>
  </si>
  <si>
    <t>RESULTADO DA ESTIMATIVA</t>
  </si>
  <si>
    <t>Item</t>
  </si>
  <si>
    <t>Descrição</t>
  </si>
  <si>
    <t>Valor de Referência</t>
  </si>
  <si>
    <t>BDI (29,06%)</t>
  </si>
  <si>
    <t>Região / Área 1
Sede: Feira de Santana</t>
  </si>
  <si>
    <t>Região / Área 2
Sede: Senhor do Bonfim</t>
  </si>
  <si>
    <t>Região / Área 3
Sede: Seabra</t>
  </si>
  <si>
    <t>Região / Área 4
Sede: Bom Jesus da Lapa</t>
  </si>
  <si>
    <t>Região / Área 5
Sede: Jequié</t>
  </si>
  <si>
    <t>Região / Área 6
Sede: Eunápolis</t>
  </si>
  <si>
    <t>VALOR TOTAL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</si>
</sst>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R$ &quot;* #,##0.00_-;&quot;-R$ &quot;* #,##0.00_-;_-&quot;R$ &quot;* \-??_-;_-@_-"/>
    <numFmt numFmtId="165" formatCode="[$R$-416]\ #,##0.00;[Red]\-[$R$-416]\ #,##0.00"/>
    <numFmt numFmtId="166" formatCode="_-* #,##0.00_-;\-* #,##0.00_-;_-* \-??_-;_-@_-"/>
    <numFmt numFmtId="167" formatCode="0.0000%"/>
  </numFmts>
  <fonts count="19" x14ac:knownFonts="1">
    <font>
      <sz val="11"/>
      <color rgb="FF000000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charset val="1"/>
    </font>
    <font>
      <sz val="10"/>
      <color rgb="FF808000"/>
      <name val="Mangal"/>
      <family val="2"/>
      <charset val="1"/>
    </font>
    <font>
      <sz val="10"/>
      <name val="Ari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b/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1"/>
      <color rgb="FF000000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CCCCFF"/>
        <bgColor rgb="FFDDD9C3"/>
      </patternFill>
    </fill>
    <fill>
      <patternFill patternType="solid">
        <fgColor rgb="FFFFCC99"/>
        <bgColor rgb="FFDDD9C3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CCCCFF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5">
    <xf numFmtId="0" fontId="0" fillId="0" borderId="0"/>
    <xf numFmtId="166" fontId="18" fillId="0" borderId="0" applyBorder="0" applyProtection="0"/>
    <xf numFmtId="164" fontId="18" fillId="0" borderId="0" applyBorder="0" applyProtection="0"/>
    <xf numFmtId="9" fontId="18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164" fontId="6" fillId="0" borderId="0" applyBorder="0" applyProtection="0"/>
    <xf numFmtId="0" fontId="7" fillId="8" borderId="0" applyBorder="0" applyProtection="0"/>
    <xf numFmtId="0" fontId="8" fillId="0" borderId="0"/>
    <xf numFmtId="0" fontId="9" fillId="8" borderId="1" applyProtection="0"/>
    <xf numFmtId="0" fontId="10" fillId="0" borderId="0" applyBorder="0" applyProtection="0"/>
    <xf numFmtId="165" fontId="10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>
      <alignment horizontal="center" textRotation="90"/>
    </xf>
    <xf numFmtId="0" fontId="3" fillId="0" borderId="0" applyBorder="0" applyProtection="0"/>
  </cellStyleXfs>
  <cellXfs count="30">
    <xf numFmtId="0" fontId="0" fillId="0" borderId="0" xfId="0"/>
    <xf numFmtId="0" fontId="16" fillId="9" borderId="2" xfId="17" applyFont="1" applyFill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10" fontId="14" fillId="0" borderId="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2" xfId="0" applyFont="1" applyBorder="1"/>
    <xf numFmtId="166" fontId="0" fillId="0" borderId="2" xfId="1" applyFont="1" applyBorder="1" applyAlignment="1" applyProtection="1"/>
    <xf numFmtId="167" fontId="0" fillId="0" borderId="2" xfId="3" applyNumberFormat="1" applyFont="1" applyBorder="1" applyAlignment="1" applyProtection="1"/>
    <xf numFmtId="167" fontId="0" fillId="0" borderId="2" xfId="0" applyNumberFormat="1" applyFont="1" applyBorder="1"/>
    <xf numFmtId="0" fontId="0" fillId="0" borderId="0" xfId="0" applyFont="1"/>
    <xf numFmtId="0" fontId="14" fillId="0" borderId="2" xfId="0" applyFont="1" applyBorder="1"/>
    <xf numFmtId="166" fontId="14" fillId="0" borderId="2" xfId="1" applyFont="1" applyBorder="1" applyAlignment="1" applyProtection="1"/>
    <xf numFmtId="0" fontId="0" fillId="0" borderId="0" xfId="0" applyFont="1" applyBorder="1"/>
    <xf numFmtId="166" fontId="0" fillId="0" borderId="3" xfId="1" applyFont="1" applyBorder="1" applyAlignment="1" applyProtection="1"/>
    <xf numFmtId="167" fontId="0" fillId="0" borderId="3" xfId="0" applyNumberFormat="1" applyFont="1" applyBorder="1"/>
    <xf numFmtId="167" fontId="12" fillId="0" borderId="2" xfId="0" applyNumberFormat="1" applyFont="1" applyBorder="1"/>
    <xf numFmtId="166" fontId="12" fillId="0" borderId="2" xfId="1" applyFont="1" applyBorder="1" applyAlignment="1" applyProtection="1"/>
    <xf numFmtId="0" fontId="15" fillId="0" borderId="0" xfId="17" applyFont="1" applyAlignment="1">
      <alignment wrapText="1"/>
    </xf>
    <xf numFmtId="0" fontId="15" fillId="0" borderId="0" xfId="17" applyFont="1" applyAlignment="1"/>
    <xf numFmtId="0" fontId="17" fillId="10" borderId="2" xfId="17" applyFont="1" applyFill="1" applyBorder="1" applyAlignment="1">
      <alignment horizontal="center" vertical="center" wrapText="1"/>
    </xf>
    <xf numFmtId="0" fontId="15" fillId="10" borderId="2" xfId="17" applyFont="1" applyFill="1" applyBorder="1" applyAlignment="1">
      <alignment horizontal="center" vertical="center" wrapText="1"/>
    </xf>
    <xf numFmtId="0" fontId="15" fillId="10" borderId="2" xfId="17" applyFont="1" applyFill="1" applyBorder="1" applyAlignment="1">
      <alignment vertical="center" wrapText="1"/>
    </xf>
    <xf numFmtId="164" fontId="15" fillId="10" borderId="2" xfId="2" applyFont="1" applyFill="1" applyBorder="1" applyAlignment="1" applyProtection="1">
      <alignment horizontal="center" vertical="center" wrapText="1"/>
    </xf>
    <xf numFmtId="167" fontId="15" fillId="10" borderId="2" xfId="3" applyNumberFormat="1" applyFont="1" applyFill="1" applyBorder="1" applyAlignment="1" applyProtection="1">
      <alignment horizontal="center" vertical="center" wrapText="1"/>
    </xf>
    <xf numFmtId="0" fontId="16" fillId="0" borderId="4" xfId="17" applyFont="1" applyBorder="1" applyAlignment="1">
      <alignment wrapText="1"/>
    </xf>
    <xf numFmtId="164" fontId="16" fillId="9" borderId="2" xfId="17" applyNumberFormat="1" applyFont="1" applyFill="1" applyBorder="1" applyAlignment="1">
      <alignment wrapText="1"/>
    </xf>
    <xf numFmtId="4" fontId="15" fillId="0" borderId="0" xfId="17" applyNumberFormat="1" applyFont="1" applyAlignment="1">
      <alignment wrapText="1"/>
    </xf>
  </cellXfs>
  <cellStyles count="25">
    <cellStyle name="Accent 1 1" xfId="4"/>
    <cellStyle name="Accent 2 1" xfId="5"/>
    <cellStyle name="Accent 3 1" xfId="6"/>
    <cellStyle name="Accent 4" xfId="7"/>
    <cellStyle name="Bad 1" xfId="8"/>
    <cellStyle name="Error 1" xfId="9"/>
    <cellStyle name="Footnote 1" xfId="10"/>
    <cellStyle name="Good 1" xfId="11"/>
    <cellStyle name="Heading 1 1" xfId="12"/>
    <cellStyle name="Heading 2 1" xfId="13"/>
    <cellStyle name="Heading 3" xfId="14"/>
    <cellStyle name="Moeda" xfId="2" builtinId="4"/>
    <cellStyle name="Moeda 2" xfId="15"/>
    <cellStyle name="Neutral 1" xfId="16"/>
    <cellStyle name="Normal" xfId="0" builtinId="0"/>
    <cellStyle name="Normal 2" xfId="17"/>
    <cellStyle name="Note 1" xfId="18"/>
    <cellStyle name="Porcentagem" xfId="3" builtinId="5"/>
    <cellStyle name="Resultado" xfId="19"/>
    <cellStyle name="Resultado2" xfId="20"/>
    <cellStyle name="Status 1" xfId="21"/>
    <cellStyle name="Text 1" xfId="22"/>
    <cellStyle name="Título1" xfId="23"/>
    <cellStyle name="Vírgula" xfId="1" builtinId="3"/>
    <cellStyle name="Warning 1" xfId="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2104200</xdr:colOff>
      <xdr:row>20</xdr:row>
      <xdr:rowOff>66600</xdr:rowOff>
    </xdr:from>
    <xdr:to>
      <xdr:col>1</xdr:col>
      <xdr:colOff>2408040</xdr:colOff>
      <xdr:row>25</xdr:row>
      <xdr:rowOff>151200</xdr:rowOff>
    </xdr:to>
    <xdr:sp macro="" textlink="">
      <xdr:nvSpPr>
        <xdr:cNvPr id="2" name="CustomShape 1"/>
        <xdr:cNvSpPr/>
      </xdr:nvSpPr>
      <xdr:spPr>
        <a:xfrm flipH="1">
          <a:off x="3403800" y="3876480"/>
          <a:ext cx="303840" cy="103716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2104560</xdr:colOff>
      <xdr:row>19</xdr:row>
      <xdr:rowOff>66600</xdr:rowOff>
    </xdr:from>
    <xdr:to>
      <xdr:col>1</xdr:col>
      <xdr:colOff>2408400</xdr:colOff>
      <xdr:row>24</xdr:row>
      <xdr:rowOff>151200</xdr:rowOff>
    </xdr:to>
    <xdr:sp macro="" textlink="">
      <xdr:nvSpPr>
        <xdr:cNvPr id="2" name="CustomShape 1"/>
        <xdr:cNvSpPr/>
      </xdr:nvSpPr>
      <xdr:spPr>
        <a:xfrm flipH="1">
          <a:off x="3404160" y="3686040"/>
          <a:ext cx="303840" cy="103716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2104200</xdr:colOff>
      <xdr:row>17</xdr:row>
      <xdr:rowOff>66600</xdr:rowOff>
    </xdr:from>
    <xdr:to>
      <xdr:col>1</xdr:col>
      <xdr:colOff>2408040</xdr:colOff>
      <xdr:row>21</xdr:row>
      <xdr:rowOff>189360</xdr:rowOff>
    </xdr:to>
    <xdr:sp macro="" textlink="">
      <xdr:nvSpPr>
        <xdr:cNvPr id="2" name="CustomShape 1"/>
        <xdr:cNvSpPr/>
      </xdr:nvSpPr>
      <xdr:spPr>
        <a:xfrm flipH="1">
          <a:off x="3403800" y="3304800"/>
          <a:ext cx="303840" cy="88488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2104200</xdr:colOff>
      <xdr:row>17</xdr:row>
      <xdr:rowOff>66600</xdr:rowOff>
    </xdr:from>
    <xdr:to>
      <xdr:col>1</xdr:col>
      <xdr:colOff>2408040</xdr:colOff>
      <xdr:row>21</xdr:row>
      <xdr:rowOff>189360</xdr:rowOff>
    </xdr:to>
    <xdr:sp macro="" textlink="">
      <xdr:nvSpPr>
        <xdr:cNvPr id="3" name="CustomShape 1"/>
        <xdr:cNvSpPr/>
      </xdr:nvSpPr>
      <xdr:spPr>
        <a:xfrm flipH="1">
          <a:off x="3403800" y="3304800"/>
          <a:ext cx="303840" cy="88488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2104560</xdr:colOff>
      <xdr:row>20</xdr:row>
      <xdr:rowOff>66600</xdr:rowOff>
    </xdr:from>
    <xdr:to>
      <xdr:col>1</xdr:col>
      <xdr:colOff>2408400</xdr:colOff>
      <xdr:row>25</xdr:row>
      <xdr:rowOff>151200</xdr:rowOff>
    </xdr:to>
    <xdr:sp macro="" textlink="">
      <xdr:nvSpPr>
        <xdr:cNvPr id="4" name="CustomShape 1"/>
        <xdr:cNvSpPr/>
      </xdr:nvSpPr>
      <xdr:spPr>
        <a:xfrm flipH="1">
          <a:off x="3404160" y="3876480"/>
          <a:ext cx="303840" cy="103716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2104920</xdr:colOff>
      <xdr:row>11</xdr:row>
      <xdr:rowOff>67320</xdr:rowOff>
    </xdr:from>
    <xdr:to>
      <xdr:col>1</xdr:col>
      <xdr:colOff>2408760</xdr:colOff>
      <xdr:row>16</xdr:row>
      <xdr:rowOff>151920</xdr:rowOff>
    </xdr:to>
    <xdr:sp macro="" textlink="">
      <xdr:nvSpPr>
        <xdr:cNvPr id="5" name="CustomShape 1"/>
        <xdr:cNvSpPr/>
      </xdr:nvSpPr>
      <xdr:spPr>
        <a:xfrm flipH="1">
          <a:off x="3404520" y="2162520"/>
          <a:ext cx="303840" cy="1037160"/>
        </a:xfrm>
        <a:prstGeom prst="curvedLeftArrow">
          <a:avLst>
            <a:gd name="adj1" fmla="val 25000"/>
            <a:gd name="adj2" fmla="val 50000"/>
            <a:gd name="adj3" fmla="val 25000"/>
          </a:avLst>
        </a:prstGeom>
        <a:noFill/>
        <a:ln w="3240">
          <a:noFill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opLeftCell="A16" zoomScaleNormal="100" workbookViewId="0">
      <selection activeCell="C22" sqref="C22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1.5703125" customWidth="1"/>
    <col min="6" max="6" width="13.85546875" customWidth="1"/>
  </cols>
  <sheetData>
    <row r="1" spans="1:6" x14ac:dyDescent="0.25">
      <c r="A1" s="4" t="s">
        <v>0</v>
      </c>
    </row>
    <row r="2" spans="1:6" ht="15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5" t="s">
        <v>5</v>
      </c>
      <c r="F2" s="3" t="s">
        <v>6</v>
      </c>
    </row>
    <row r="3" spans="1:6" s="7" customFormat="1" x14ac:dyDescent="0.25">
      <c r="A3" s="3"/>
      <c r="B3" s="3"/>
      <c r="C3" s="3"/>
      <c r="D3" s="3"/>
      <c r="E3" s="6">
        <v>0.29060000000000002</v>
      </c>
      <c r="F3" s="3"/>
    </row>
    <row r="4" spans="1:6" x14ac:dyDescent="0.25">
      <c r="A4" s="8" t="s">
        <v>7</v>
      </c>
      <c r="B4" s="8" t="s">
        <v>8</v>
      </c>
      <c r="C4" s="9">
        <v>318207.59000000003</v>
      </c>
      <c r="D4" s="10">
        <v>0.26</v>
      </c>
      <c r="E4" s="9">
        <f t="shared" ref="E4:E19" si="0">C4*(1-D4)*$E$3</f>
        <v>68428.632983960008</v>
      </c>
      <c r="F4" s="9">
        <f t="shared" ref="F4:F19" si="1">(C4*(1-D4))+E4</f>
        <v>303902.24958396005</v>
      </c>
    </row>
    <row r="5" spans="1:6" x14ac:dyDescent="0.25">
      <c r="A5" s="8" t="s">
        <v>9</v>
      </c>
      <c r="B5" s="8" t="s">
        <v>10</v>
      </c>
      <c r="C5" s="9">
        <v>318207.59000000003</v>
      </c>
      <c r="D5" s="10">
        <v>0.26129999999999998</v>
      </c>
      <c r="E5" s="9">
        <f t="shared" si="0"/>
        <v>68308.420520609812</v>
      </c>
      <c r="F5" s="9">
        <f t="shared" si="1"/>
        <v>303368.36725360982</v>
      </c>
    </row>
    <row r="6" spans="1:6" x14ac:dyDescent="0.25">
      <c r="A6" s="8" t="s">
        <v>11</v>
      </c>
      <c r="B6" s="8" t="s">
        <v>12</v>
      </c>
      <c r="C6" s="9">
        <v>318207.59000000003</v>
      </c>
      <c r="D6" s="10">
        <v>0.05</v>
      </c>
      <c r="E6" s="9">
        <f t="shared" si="0"/>
        <v>87847.569371300007</v>
      </c>
      <c r="F6" s="9">
        <f t="shared" si="1"/>
        <v>390144.77987129998</v>
      </c>
    </row>
    <row r="7" spans="1:6" x14ac:dyDescent="0.25">
      <c r="A7" s="8" t="s">
        <v>13</v>
      </c>
      <c r="B7" s="8" t="s">
        <v>14</v>
      </c>
      <c r="C7" s="9">
        <v>318207.59000000003</v>
      </c>
      <c r="D7" s="10">
        <v>0.23</v>
      </c>
      <c r="E7" s="9">
        <f t="shared" si="0"/>
        <v>71202.766753580014</v>
      </c>
      <c r="F7" s="9">
        <f t="shared" si="1"/>
        <v>316222.61105358007</v>
      </c>
    </row>
    <row r="8" spans="1:6" x14ac:dyDescent="0.25">
      <c r="A8" s="8" t="s">
        <v>15</v>
      </c>
      <c r="B8" s="8" t="s">
        <v>16</v>
      </c>
      <c r="C8" s="9">
        <v>318207.59000000003</v>
      </c>
      <c r="D8" s="10">
        <v>0.18</v>
      </c>
      <c r="E8" s="9">
        <f t="shared" si="0"/>
        <v>75826.323036280024</v>
      </c>
      <c r="F8" s="9">
        <f t="shared" si="1"/>
        <v>336756.54683628003</v>
      </c>
    </row>
    <row r="9" spans="1:6" x14ac:dyDescent="0.25">
      <c r="A9" s="8" t="s">
        <v>17</v>
      </c>
      <c r="B9" s="8" t="s">
        <v>18</v>
      </c>
      <c r="C9" s="9">
        <v>318207.59000000003</v>
      </c>
      <c r="D9" s="10">
        <v>0.04</v>
      </c>
      <c r="E9" s="9">
        <f t="shared" si="0"/>
        <v>88772.280627840024</v>
      </c>
      <c r="F9" s="9">
        <f t="shared" si="1"/>
        <v>394251.56702784006</v>
      </c>
    </row>
    <row r="10" spans="1:6" x14ac:dyDescent="0.25">
      <c r="A10" s="8" t="s">
        <v>19</v>
      </c>
      <c r="B10" s="8" t="s">
        <v>20</v>
      </c>
      <c r="C10" s="9">
        <v>318207.59000000003</v>
      </c>
      <c r="D10" s="10">
        <v>0.123</v>
      </c>
      <c r="E10" s="9">
        <f t="shared" si="0"/>
        <v>81097.177198558013</v>
      </c>
      <c r="F10" s="9">
        <f t="shared" si="1"/>
        <v>360165.23362855799</v>
      </c>
    </row>
    <row r="11" spans="1:6" x14ac:dyDescent="0.25">
      <c r="A11" s="8" t="s">
        <v>21</v>
      </c>
      <c r="B11" s="8" t="s">
        <v>22</v>
      </c>
      <c r="C11" s="9">
        <v>318207.59000000003</v>
      </c>
      <c r="D11" s="10">
        <v>0.06</v>
      </c>
      <c r="E11" s="9">
        <f t="shared" si="0"/>
        <v>86922.858114760005</v>
      </c>
      <c r="F11" s="9">
        <f t="shared" si="1"/>
        <v>386037.99271476001</v>
      </c>
    </row>
    <row r="12" spans="1:6" x14ac:dyDescent="0.25">
      <c r="A12" s="8" t="s">
        <v>23</v>
      </c>
      <c r="B12" s="8" t="s">
        <v>24</v>
      </c>
      <c r="C12" s="9">
        <v>318207.59000000003</v>
      </c>
      <c r="D12" s="10">
        <v>0.1575</v>
      </c>
      <c r="E12" s="9">
        <f t="shared" si="0"/>
        <v>77906.923363495021</v>
      </c>
      <c r="F12" s="9">
        <f t="shared" si="1"/>
        <v>345996.81793849508</v>
      </c>
    </row>
    <row r="13" spans="1:6" x14ac:dyDescent="0.25">
      <c r="A13" s="8" t="s">
        <v>25</v>
      </c>
      <c r="B13" s="8" t="s">
        <v>26</v>
      </c>
      <c r="C13" s="9">
        <v>318207.59000000003</v>
      </c>
      <c r="D13" s="10">
        <v>1E-4</v>
      </c>
      <c r="E13" s="9">
        <f t="shared" si="0"/>
        <v>92461.878541434606</v>
      </c>
      <c r="F13" s="9">
        <f t="shared" si="1"/>
        <v>410637.64778243459</v>
      </c>
    </row>
    <row r="14" spans="1:6" x14ac:dyDescent="0.25">
      <c r="A14" s="8" t="s">
        <v>27</v>
      </c>
      <c r="B14" s="8" t="s">
        <v>28</v>
      </c>
      <c r="C14" s="9">
        <v>318207.59000000003</v>
      </c>
      <c r="D14" s="10">
        <v>1E-4</v>
      </c>
      <c r="E14" s="9">
        <f t="shared" si="0"/>
        <v>92461.878541434606</v>
      </c>
      <c r="F14" s="9">
        <f t="shared" si="1"/>
        <v>410637.64778243459</v>
      </c>
    </row>
    <row r="15" spans="1:6" x14ac:dyDescent="0.25">
      <c r="A15" s="8" t="s">
        <v>29</v>
      </c>
      <c r="B15" s="8" t="s">
        <v>30</v>
      </c>
      <c r="C15" s="9">
        <v>318207.59000000003</v>
      </c>
      <c r="D15" s="10">
        <v>0.2</v>
      </c>
      <c r="E15" s="9">
        <f t="shared" si="0"/>
        <v>73976.90052320002</v>
      </c>
      <c r="F15" s="9">
        <f t="shared" si="1"/>
        <v>328542.97252320009</v>
      </c>
    </row>
    <row r="16" spans="1:6" x14ac:dyDescent="0.25">
      <c r="A16" s="8" t="s">
        <v>31</v>
      </c>
      <c r="B16" s="8" t="s">
        <v>32</v>
      </c>
      <c r="C16" s="9">
        <v>318207.59000000003</v>
      </c>
      <c r="D16" s="10">
        <v>1.0000000000000001E-5</v>
      </c>
      <c r="E16" s="9">
        <f t="shared" si="0"/>
        <v>92470.200942743482</v>
      </c>
      <c r="F16" s="9">
        <f t="shared" si="1"/>
        <v>410674.60886684351</v>
      </c>
    </row>
    <row r="17" spans="1:6" x14ac:dyDescent="0.25">
      <c r="A17" s="8" t="s">
        <v>33</v>
      </c>
      <c r="B17" s="8" t="s">
        <v>34</v>
      </c>
      <c r="C17" s="9">
        <v>318207.59000000003</v>
      </c>
      <c r="D17" s="10">
        <v>0.05</v>
      </c>
      <c r="E17" s="9">
        <f t="shared" si="0"/>
        <v>87847.569371300007</v>
      </c>
      <c r="F17" s="9">
        <f t="shared" si="1"/>
        <v>390144.77987129998</v>
      </c>
    </row>
    <row r="18" spans="1:6" x14ac:dyDescent="0.25">
      <c r="A18" s="8" t="s">
        <v>35</v>
      </c>
      <c r="B18" s="8" t="s">
        <v>36</v>
      </c>
      <c r="C18" s="9">
        <v>318207.59000000003</v>
      </c>
      <c r="D18" s="10">
        <v>9.9999999999999995E-7</v>
      </c>
      <c r="E18" s="9">
        <f t="shared" si="0"/>
        <v>92471.033182874351</v>
      </c>
      <c r="F18" s="9">
        <f t="shared" si="1"/>
        <v>410678.30497528438</v>
      </c>
    </row>
    <row r="19" spans="1:6" x14ac:dyDescent="0.25">
      <c r="A19" s="8" t="s">
        <v>37</v>
      </c>
      <c r="B19" s="8" t="s">
        <v>38</v>
      </c>
      <c r="C19" s="9">
        <v>318207.59000000003</v>
      </c>
      <c r="D19" s="11">
        <v>0.15</v>
      </c>
      <c r="E19" s="9">
        <f t="shared" si="0"/>
        <v>78600.456805900016</v>
      </c>
      <c r="F19" s="9">
        <f t="shared" si="1"/>
        <v>349076.90830590005</v>
      </c>
    </row>
    <row r="20" spans="1:6" x14ac:dyDescent="0.25">
      <c r="A20" s="12"/>
      <c r="B20" s="12"/>
      <c r="C20" s="12"/>
      <c r="D20" s="12"/>
      <c r="E20" s="12"/>
      <c r="F20" s="12"/>
    </row>
    <row r="21" spans="1:6" x14ac:dyDescent="0.25">
      <c r="A21" s="12"/>
      <c r="B21" s="13" t="s">
        <v>39</v>
      </c>
      <c r="C21" s="14">
        <v>731646.89</v>
      </c>
      <c r="D21" s="12"/>
      <c r="E21" s="12"/>
      <c r="F21" s="12"/>
    </row>
    <row r="22" spans="1:6" x14ac:dyDescent="0.25">
      <c r="A22" s="12"/>
      <c r="B22" s="12"/>
      <c r="C22" s="12"/>
      <c r="D22" s="12"/>
      <c r="E22" s="12"/>
      <c r="F22" s="12"/>
    </row>
    <row r="23" spans="1:6" x14ac:dyDescent="0.25">
      <c r="A23" s="4" t="s">
        <v>40</v>
      </c>
      <c r="B23" s="12"/>
      <c r="C23" s="12"/>
      <c r="D23" s="12"/>
      <c r="E23" s="12"/>
      <c r="F23" s="12"/>
    </row>
    <row r="24" spans="1:6" ht="15" customHeight="1" x14ac:dyDescent="0.25">
      <c r="A24" s="3" t="s">
        <v>1</v>
      </c>
      <c r="B24" s="3" t="s">
        <v>2</v>
      </c>
      <c r="C24" s="3" t="s">
        <v>3</v>
      </c>
      <c r="D24" s="3" t="s">
        <v>4</v>
      </c>
      <c r="E24" s="5" t="s">
        <v>5</v>
      </c>
      <c r="F24" s="3" t="s">
        <v>6</v>
      </c>
    </row>
    <row r="25" spans="1:6" x14ac:dyDescent="0.25">
      <c r="A25" s="3"/>
      <c r="B25" s="3"/>
      <c r="C25" s="3"/>
      <c r="D25" s="3"/>
      <c r="E25" s="6">
        <v>0.29060000000000002</v>
      </c>
      <c r="F25" s="3"/>
    </row>
    <row r="26" spans="1:6" x14ac:dyDescent="0.25">
      <c r="A26" s="8" t="str">
        <f t="shared" ref="A26:B41" si="2">A4</f>
        <v xml:space="preserve">07.520.858/0001-26 </v>
      </c>
      <c r="B26" s="8" t="str">
        <f t="shared" si="2"/>
        <v xml:space="preserve">AMF CONSTRUTORA LTDA </v>
      </c>
      <c r="C26" s="9">
        <f t="shared" ref="C26:C41" si="3">$C$21</f>
        <v>731646.89</v>
      </c>
      <c r="D26" s="10">
        <f t="shared" ref="D26:D41" si="4">D4</f>
        <v>0.26</v>
      </c>
      <c r="E26" s="9">
        <f t="shared" ref="E26:E41" si="5">C26*(1-D26)*$E$25</f>
        <v>157336.27381316002</v>
      </c>
      <c r="F26" s="9">
        <f t="shared" ref="F26:F41" si="6">(C26*(1-D26))+E26</f>
        <v>698754.97241316002</v>
      </c>
    </row>
    <row r="27" spans="1:6" x14ac:dyDescent="0.25">
      <c r="A27" s="8" t="str">
        <f t="shared" si="2"/>
        <v>13.045.104/0001-64</v>
      </c>
      <c r="B27" s="8" t="str">
        <f t="shared" si="2"/>
        <v>SEVEN CONSTRUCOES E INCORPORACOES IMOBILIARIAS LTDA</v>
      </c>
      <c r="C27" s="9">
        <f t="shared" si="3"/>
        <v>731646.89</v>
      </c>
      <c r="D27" s="10">
        <f t="shared" si="4"/>
        <v>0.26129999999999998</v>
      </c>
      <c r="E27" s="9">
        <f t="shared" si="5"/>
        <v>157059.87225105581</v>
      </c>
      <c r="F27" s="9">
        <f t="shared" si="6"/>
        <v>697527.42989405582</v>
      </c>
    </row>
    <row r="28" spans="1:6" x14ac:dyDescent="0.25">
      <c r="A28" s="8" t="str">
        <f t="shared" si="2"/>
        <v xml:space="preserve">03.257.098/0001-55 </v>
      </c>
      <c r="B28" s="8" t="str">
        <f t="shared" si="2"/>
        <v>GIAS EMPREENDIMENTOS, COMERCIO E SERVICOS LTDA</v>
      </c>
      <c r="C28" s="9">
        <f t="shared" si="3"/>
        <v>731646.89</v>
      </c>
      <c r="D28" s="10">
        <f t="shared" si="4"/>
        <v>0.05</v>
      </c>
      <c r="E28" s="9">
        <f t="shared" si="5"/>
        <v>201985.75692230003</v>
      </c>
      <c r="F28" s="9">
        <f t="shared" si="6"/>
        <v>897050.30242229998</v>
      </c>
    </row>
    <row r="29" spans="1:6" x14ac:dyDescent="0.25">
      <c r="A29" s="8" t="str">
        <f t="shared" si="2"/>
        <v>27.840.382/0001-18</v>
      </c>
      <c r="B29" s="8" t="str">
        <f t="shared" si="2"/>
        <v>APCJ CONSTRUCOES LTDA</v>
      </c>
      <c r="C29" s="9">
        <f t="shared" si="3"/>
        <v>731646.89</v>
      </c>
      <c r="D29" s="10">
        <f t="shared" si="4"/>
        <v>0.23</v>
      </c>
      <c r="E29" s="9">
        <f t="shared" si="5"/>
        <v>163714.77140018003</v>
      </c>
      <c r="F29" s="9">
        <f t="shared" si="6"/>
        <v>727082.87670018012</v>
      </c>
    </row>
    <row r="30" spans="1:6" x14ac:dyDescent="0.25">
      <c r="A30" s="8" t="str">
        <f t="shared" si="2"/>
        <v>08.833.656/0001-05</v>
      </c>
      <c r="B30" s="8" t="str">
        <f t="shared" si="2"/>
        <v>NEOLUZ PROJETOS E ENGENHARIA LTDA</v>
      </c>
      <c r="C30" s="9">
        <f t="shared" si="3"/>
        <v>731646.89</v>
      </c>
      <c r="D30" s="10">
        <f t="shared" si="4"/>
        <v>0.18</v>
      </c>
      <c r="E30" s="9">
        <f t="shared" si="5"/>
        <v>174345.60071188002</v>
      </c>
      <c r="F30" s="9">
        <f t="shared" si="6"/>
        <v>774296.05051188008</v>
      </c>
    </row>
    <row r="31" spans="1:6" x14ac:dyDescent="0.25">
      <c r="A31" s="8" t="str">
        <f t="shared" si="2"/>
        <v>05.143.778/0001-73</v>
      </c>
      <c r="B31" s="8" t="str">
        <f t="shared" si="2"/>
        <v>CONSTRUTORA BENATO LTDA</v>
      </c>
      <c r="C31" s="9">
        <f t="shared" si="3"/>
        <v>731646.89</v>
      </c>
      <c r="D31" s="10">
        <f t="shared" si="4"/>
        <v>0.04</v>
      </c>
      <c r="E31" s="9">
        <f t="shared" si="5"/>
        <v>204111.92278464002</v>
      </c>
      <c r="F31" s="9">
        <f t="shared" si="6"/>
        <v>906492.93718463997</v>
      </c>
    </row>
    <row r="32" spans="1:6" x14ac:dyDescent="0.25">
      <c r="A32" s="8" t="str">
        <f t="shared" si="2"/>
        <v>20.847.522/0001-30</v>
      </c>
      <c r="B32" s="8" t="str">
        <f t="shared" si="2"/>
        <v>JAPO CONSULTORIA EM SEGURANCA, REFORMAS E SERVICOS EIRE</v>
      </c>
      <c r="C32" s="9">
        <f t="shared" si="3"/>
        <v>731646.89</v>
      </c>
      <c r="D32" s="10">
        <f t="shared" si="4"/>
        <v>0.123</v>
      </c>
      <c r="E32" s="9">
        <f t="shared" si="5"/>
        <v>186464.74612721801</v>
      </c>
      <c r="F32" s="9">
        <f t="shared" si="6"/>
        <v>828119.06865721801</v>
      </c>
    </row>
    <row r="33" spans="1:6" x14ac:dyDescent="0.25">
      <c r="A33" s="8" t="str">
        <f t="shared" si="2"/>
        <v>11.685.502/0001-10</v>
      </c>
      <c r="B33" s="8" t="str">
        <f t="shared" si="2"/>
        <v>A C CONSTRUCOES E SERVICOS LTDA</v>
      </c>
      <c r="C33" s="9">
        <f t="shared" si="3"/>
        <v>731646.89</v>
      </c>
      <c r="D33" s="10">
        <f t="shared" si="4"/>
        <v>0.06</v>
      </c>
      <c r="E33" s="9">
        <f t="shared" si="5"/>
        <v>199859.59105996002</v>
      </c>
      <c r="F33" s="9">
        <f t="shared" si="6"/>
        <v>887607.66765995999</v>
      </c>
    </row>
    <row r="34" spans="1:6" x14ac:dyDescent="0.25">
      <c r="A34" s="8" t="str">
        <f t="shared" si="2"/>
        <v>17.700.934/0001-39</v>
      </c>
      <c r="B34" s="8" t="str">
        <f t="shared" si="2"/>
        <v>AS ENGENHARIA EIRELI</v>
      </c>
      <c r="C34" s="9">
        <f t="shared" si="3"/>
        <v>731646.89</v>
      </c>
      <c r="D34" s="10">
        <f t="shared" si="4"/>
        <v>0.1575</v>
      </c>
      <c r="E34" s="9">
        <f t="shared" si="5"/>
        <v>179129.47390214502</v>
      </c>
      <c r="F34" s="9">
        <f t="shared" si="6"/>
        <v>795541.97872714512</v>
      </c>
    </row>
    <row r="35" spans="1:6" x14ac:dyDescent="0.25">
      <c r="A35" s="8" t="str">
        <f t="shared" si="2"/>
        <v>12.377.801/0001-50</v>
      </c>
      <c r="B35" s="8" t="str">
        <f t="shared" si="2"/>
        <v>R A DE OLIVEIRA BARROS EIRELI</v>
      </c>
      <c r="C35" s="9">
        <f t="shared" si="3"/>
        <v>731646.89</v>
      </c>
      <c r="D35" s="10">
        <f t="shared" si="4"/>
        <v>1E-4</v>
      </c>
      <c r="E35" s="9">
        <f t="shared" si="5"/>
        <v>212595.32457537661</v>
      </c>
      <c r="F35" s="9">
        <f t="shared" si="6"/>
        <v>944169.0498863766</v>
      </c>
    </row>
    <row r="36" spans="1:6" x14ac:dyDescent="0.25">
      <c r="A36" s="8" t="str">
        <f t="shared" si="2"/>
        <v>21.746.218/0001-60</v>
      </c>
      <c r="B36" s="8" t="str">
        <f t="shared" si="2"/>
        <v>KAY SERVICOS E CONSERVACAO EIRELI</v>
      </c>
      <c r="C36" s="9">
        <f t="shared" si="3"/>
        <v>731646.89</v>
      </c>
      <c r="D36" s="10">
        <f t="shared" si="4"/>
        <v>1E-4</v>
      </c>
      <c r="E36" s="9">
        <f t="shared" si="5"/>
        <v>212595.32457537661</v>
      </c>
      <c r="F36" s="9">
        <f t="shared" si="6"/>
        <v>944169.0498863766</v>
      </c>
    </row>
    <row r="37" spans="1:6" x14ac:dyDescent="0.25">
      <c r="A37" s="8" t="str">
        <f t="shared" si="2"/>
        <v>20.155.999/0001-55</v>
      </c>
      <c r="B37" s="8" t="str">
        <f t="shared" si="2"/>
        <v>G3 POLARIS SERVICOS EIRELI</v>
      </c>
      <c r="C37" s="9">
        <f t="shared" si="3"/>
        <v>731646.89</v>
      </c>
      <c r="D37" s="10">
        <f t="shared" si="4"/>
        <v>0.2</v>
      </c>
      <c r="E37" s="9">
        <f t="shared" si="5"/>
        <v>170093.26898720002</v>
      </c>
      <c r="F37" s="9">
        <f t="shared" si="6"/>
        <v>755410.78098719998</v>
      </c>
    </row>
    <row r="38" spans="1:6" x14ac:dyDescent="0.25">
      <c r="A38" s="8" t="str">
        <f t="shared" si="2"/>
        <v>21.586.650/0001-30</v>
      </c>
      <c r="B38" s="8" t="str">
        <f t="shared" si="2"/>
        <v>FERNOMAR CONSTRUTORA EIRELI</v>
      </c>
      <c r="C38" s="9">
        <f t="shared" si="3"/>
        <v>731646.89</v>
      </c>
      <c r="D38" s="10">
        <f t="shared" si="4"/>
        <v>1.0000000000000001E-5</v>
      </c>
      <c r="E38" s="9">
        <f t="shared" si="5"/>
        <v>212614.46006813771</v>
      </c>
      <c r="F38" s="9">
        <f t="shared" si="6"/>
        <v>944254.03359923779</v>
      </c>
    </row>
    <row r="39" spans="1:6" x14ac:dyDescent="0.25">
      <c r="A39" s="8" t="str">
        <f t="shared" si="2"/>
        <v>14.283.222/0001-73</v>
      </c>
      <c r="B39" s="8" t="str">
        <f t="shared" si="2"/>
        <v>VITOR ALVES CARDOSO NETO EIRELI</v>
      </c>
      <c r="C39" s="9">
        <f t="shared" si="3"/>
        <v>731646.89</v>
      </c>
      <c r="D39" s="10">
        <f t="shared" si="4"/>
        <v>0.05</v>
      </c>
      <c r="E39" s="9">
        <f t="shared" si="5"/>
        <v>201985.75692230003</v>
      </c>
      <c r="F39" s="9">
        <f t="shared" si="6"/>
        <v>897050.30242229998</v>
      </c>
    </row>
    <row r="40" spans="1:6" x14ac:dyDescent="0.25">
      <c r="A40" s="8" t="str">
        <f t="shared" si="2"/>
        <v>01.274.719/0001-83</v>
      </c>
      <c r="B40" s="8" t="str">
        <f t="shared" si="2"/>
        <v>GB CONSTRUCOES CONSULTORIA E SERVICOS EIRELI</v>
      </c>
      <c r="C40" s="9">
        <f t="shared" si="3"/>
        <v>731646.89</v>
      </c>
      <c r="D40" s="10">
        <f t="shared" si="4"/>
        <v>9.9999999999999995E-7</v>
      </c>
      <c r="E40" s="9">
        <f t="shared" si="5"/>
        <v>212616.37361741377</v>
      </c>
      <c r="F40" s="9">
        <f t="shared" si="6"/>
        <v>944262.53197052376</v>
      </c>
    </row>
    <row r="41" spans="1:6" x14ac:dyDescent="0.25">
      <c r="A41" s="8" t="str">
        <f t="shared" si="2"/>
        <v>28.061.914/0001-81</v>
      </c>
      <c r="B41" s="8" t="str">
        <f t="shared" si="2"/>
        <v>PAVIMASTER COMERCIO E SERVICOS EIRELI</v>
      </c>
      <c r="C41" s="9">
        <f t="shared" si="3"/>
        <v>731646.89</v>
      </c>
      <c r="D41" s="10">
        <f t="shared" si="4"/>
        <v>0.15</v>
      </c>
      <c r="E41" s="9">
        <f t="shared" si="5"/>
        <v>180724.0982989</v>
      </c>
      <c r="F41" s="9">
        <f t="shared" si="6"/>
        <v>802623.95479890006</v>
      </c>
    </row>
    <row r="42" spans="1:6" x14ac:dyDescent="0.25">
      <c r="A42" s="15"/>
      <c r="B42" s="15"/>
      <c r="C42" s="16"/>
      <c r="D42" s="17"/>
      <c r="E42" s="16"/>
      <c r="F42" s="16"/>
    </row>
    <row r="43" spans="1:6" ht="15" customHeight="1" x14ac:dyDescent="0.25">
      <c r="A43" s="15"/>
      <c r="B43" s="15"/>
      <c r="C43" s="3" t="s">
        <v>3</v>
      </c>
      <c r="D43" s="3" t="s">
        <v>41</v>
      </c>
      <c r="E43" s="5" t="s">
        <v>5</v>
      </c>
      <c r="F43" s="3" t="s">
        <v>42</v>
      </c>
    </row>
    <row r="44" spans="1:6" x14ac:dyDescent="0.25">
      <c r="A44" s="12"/>
      <c r="B44" s="12"/>
      <c r="C44" s="3"/>
      <c r="D44" s="3"/>
      <c r="E44" s="6">
        <v>0.29060000000000002</v>
      </c>
      <c r="F44" s="3"/>
    </row>
    <row r="45" spans="1:6" x14ac:dyDescent="0.25">
      <c r="A45" s="2" t="s">
        <v>43</v>
      </c>
      <c r="B45" s="2"/>
      <c r="C45" s="9">
        <f>C21</f>
        <v>731646.89</v>
      </c>
      <c r="D45" s="18">
        <f>ROUND(AVERAGE(D26:D41),6)</f>
        <v>0.110126</v>
      </c>
      <c r="E45" s="9">
        <f>C45*(1-D45)*$E$25</f>
        <v>189201.97205839455</v>
      </c>
      <c r="F45" s="19">
        <f>(C45*(1-D45))+E45</f>
        <v>840275.51665025461</v>
      </c>
    </row>
  </sheetData>
  <mergeCells count="14">
    <mergeCell ref="C43:C44"/>
    <mergeCell ref="D43:D44"/>
    <mergeCell ref="F43:F44"/>
    <mergeCell ref="A45:B45"/>
    <mergeCell ref="A24:A25"/>
    <mergeCell ref="B24:B25"/>
    <mergeCell ref="C24:C25"/>
    <mergeCell ref="D24:D25"/>
    <mergeCell ref="F24:F25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opLeftCell="A13" zoomScaleNormal="100" workbookViewId="0">
      <selection activeCell="C21" sqref="C21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2.42578125" customWidth="1"/>
    <col min="6" max="6" width="13.85546875" customWidth="1"/>
  </cols>
  <sheetData>
    <row r="1" spans="1:6" x14ac:dyDescent="0.25">
      <c r="A1" s="4" t="s">
        <v>44</v>
      </c>
    </row>
    <row r="2" spans="1:6" ht="15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5" t="s">
        <v>5</v>
      </c>
      <c r="F2" s="3" t="s">
        <v>6</v>
      </c>
    </row>
    <row r="3" spans="1:6" s="7" customFormat="1" x14ac:dyDescent="0.25">
      <c r="A3" s="3"/>
      <c r="B3" s="3"/>
      <c r="C3" s="3"/>
      <c r="D3" s="3"/>
      <c r="E3" s="6">
        <v>0.29060000000000002</v>
      </c>
      <c r="F3" s="3"/>
    </row>
    <row r="4" spans="1:6" x14ac:dyDescent="0.25">
      <c r="A4" s="8" t="s">
        <v>7</v>
      </c>
      <c r="B4" s="8" t="s">
        <v>8</v>
      </c>
      <c r="C4" s="9">
        <v>171291.01</v>
      </c>
      <c r="D4" s="10">
        <v>0.25790000000000002</v>
      </c>
      <c r="E4" s="9">
        <f t="shared" ref="E4:E18" si="0">C4*(1-D4)*$E$3</f>
        <v>36939.6360062026</v>
      </c>
      <c r="F4" s="9">
        <f t="shared" ref="F4:F18" si="1">(C4*(1-D4))+E4</f>
        <v>164054.69452720261</v>
      </c>
    </row>
    <row r="5" spans="1:6" x14ac:dyDescent="0.25">
      <c r="A5" s="8" t="s">
        <v>9</v>
      </c>
      <c r="B5" s="8" t="s">
        <v>10</v>
      </c>
      <c r="C5" s="9">
        <v>171291.01</v>
      </c>
      <c r="D5" s="10">
        <v>0.26129999999999998</v>
      </c>
      <c r="E5" s="9">
        <f t="shared" si="0"/>
        <v>36770.393636682209</v>
      </c>
      <c r="F5" s="9">
        <f t="shared" si="1"/>
        <v>163303.06272368223</v>
      </c>
    </row>
    <row r="6" spans="1:6" x14ac:dyDescent="0.25">
      <c r="A6" s="8" t="s">
        <v>11</v>
      </c>
      <c r="B6" s="8" t="s">
        <v>12</v>
      </c>
      <c r="C6" s="9">
        <v>171291.01</v>
      </c>
      <c r="D6" s="10">
        <v>0.05</v>
      </c>
      <c r="E6" s="9">
        <f t="shared" si="0"/>
        <v>47288.309130700007</v>
      </c>
      <c r="F6" s="9">
        <f t="shared" si="1"/>
        <v>210014.76863070001</v>
      </c>
    </row>
    <row r="7" spans="1:6" x14ac:dyDescent="0.25">
      <c r="A7" s="8" t="s">
        <v>13</v>
      </c>
      <c r="B7" s="8" t="s">
        <v>14</v>
      </c>
      <c r="C7" s="9">
        <v>171291.01</v>
      </c>
      <c r="D7" s="10">
        <v>0.23</v>
      </c>
      <c r="E7" s="9">
        <f t="shared" si="0"/>
        <v>38328.418979620008</v>
      </c>
      <c r="F7" s="9">
        <f t="shared" si="1"/>
        <v>170222.49667962003</v>
      </c>
    </row>
    <row r="8" spans="1:6" x14ac:dyDescent="0.25">
      <c r="A8" s="8" t="s">
        <v>15</v>
      </c>
      <c r="B8" s="8" t="s">
        <v>16</v>
      </c>
      <c r="C8" s="9">
        <v>171291.01</v>
      </c>
      <c r="D8" s="10">
        <v>0.12</v>
      </c>
      <c r="E8" s="9">
        <f t="shared" si="0"/>
        <v>43803.907405280006</v>
      </c>
      <c r="F8" s="9">
        <f t="shared" si="1"/>
        <v>194539.99620528001</v>
      </c>
    </row>
    <row r="9" spans="1:6" x14ac:dyDescent="0.25">
      <c r="A9" s="8" t="s">
        <v>17</v>
      </c>
      <c r="B9" s="8" t="s">
        <v>18</v>
      </c>
      <c r="C9" s="9">
        <v>171291.01</v>
      </c>
      <c r="D9" s="10">
        <v>1.8100000000000002E-2</v>
      </c>
      <c r="E9" s="9">
        <f t="shared" si="0"/>
        <v>48876.200774141405</v>
      </c>
      <c r="F9" s="9">
        <f t="shared" si="1"/>
        <v>217066.84349314141</v>
      </c>
    </row>
    <row r="10" spans="1:6" x14ac:dyDescent="0.25">
      <c r="A10" s="8" t="s">
        <v>21</v>
      </c>
      <c r="B10" s="8" t="s">
        <v>22</v>
      </c>
      <c r="C10" s="9">
        <v>171291.01</v>
      </c>
      <c r="D10" s="10">
        <v>7.0000000000000007E-2</v>
      </c>
      <c r="E10" s="9">
        <f t="shared" si="0"/>
        <v>46292.765780580005</v>
      </c>
      <c r="F10" s="9">
        <f t="shared" si="1"/>
        <v>205593.40508058001</v>
      </c>
    </row>
    <row r="11" spans="1:6" x14ac:dyDescent="0.25">
      <c r="A11" s="8" t="s">
        <v>23</v>
      </c>
      <c r="B11" s="8" t="s">
        <v>24</v>
      </c>
      <c r="C11" s="9">
        <v>171291.01</v>
      </c>
      <c r="D11" s="10">
        <v>0.1575</v>
      </c>
      <c r="E11" s="9">
        <f t="shared" si="0"/>
        <v>41937.263623805011</v>
      </c>
      <c r="F11" s="9">
        <f t="shared" si="1"/>
        <v>186249.93954880504</v>
      </c>
    </row>
    <row r="12" spans="1:6" x14ac:dyDescent="0.25">
      <c r="A12" s="8" t="s">
        <v>25</v>
      </c>
      <c r="B12" s="8" t="s">
        <v>26</v>
      </c>
      <c r="C12" s="9">
        <v>171291.01</v>
      </c>
      <c r="D12" s="10">
        <v>1E-4</v>
      </c>
      <c r="E12" s="9">
        <f t="shared" si="0"/>
        <v>49772.189789249409</v>
      </c>
      <c r="F12" s="9">
        <f t="shared" si="1"/>
        <v>221046.07068824943</v>
      </c>
    </row>
    <row r="13" spans="1:6" x14ac:dyDescent="0.25">
      <c r="A13" s="8" t="s">
        <v>27</v>
      </c>
      <c r="B13" s="8" t="s">
        <v>28</v>
      </c>
      <c r="C13" s="9">
        <v>171291.01</v>
      </c>
      <c r="D13" s="10">
        <v>1E-4</v>
      </c>
      <c r="E13" s="9">
        <f t="shared" si="0"/>
        <v>49772.189789249409</v>
      </c>
      <c r="F13" s="9">
        <f t="shared" si="1"/>
        <v>221046.07068824943</v>
      </c>
    </row>
    <row r="14" spans="1:6" x14ac:dyDescent="0.25">
      <c r="A14" s="8" t="s">
        <v>29</v>
      </c>
      <c r="B14" s="8" t="s">
        <v>30</v>
      </c>
      <c r="C14" s="9">
        <v>171291.01</v>
      </c>
      <c r="D14" s="10">
        <v>0.2</v>
      </c>
      <c r="E14" s="9">
        <f t="shared" si="0"/>
        <v>39821.734004800011</v>
      </c>
      <c r="F14" s="9">
        <f t="shared" si="1"/>
        <v>176854.54200480002</v>
      </c>
    </row>
    <row r="15" spans="1:6" x14ac:dyDescent="0.25">
      <c r="A15" s="8" t="s">
        <v>31</v>
      </c>
      <c r="B15" s="8" t="s">
        <v>32</v>
      </c>
      <c r="C15" s="9">
        <v>171291.01</v>
      </c>
      <c r="D15" s="10">
        <v>1.0000000000000001E-5</v>
      </c>
      <c r="E15" s="9">
        <f t="shared" si="0"/>
        <v>49776.669734324947</v>
      </c>
      <c r="F15" s="9">
        <f t="shared" si="1"/>
        <v>221065.96682422495</v>
      </c>
    </row>
    <row r="16" spans="1:6" x14ac:dyDescent="0.25">
      <c r="A16" s="8" t="s">
        <v>33</v>
      </c>
      <c r="B16" s="8" t="s">
        <v>34</v>
      </c>
      <c r="C16" s="9">
        <v>171291.01</v>
      </c>
      <c r="D16" s="10">
        <v>0.05</v>
      </c>
      <c r="E16" s="9">
        <f t="shared" si="0"/>
        <v>47288.309130700007</v>
      </c>
      <c r="F16" s="9">
        <f t="shared" si="1"/>
        <v>210014.76863070001</v>
      </c>
    </row>
    <row r="17" spans="1:6" x14ac:dyDescent="0.25">
      <c r="A17" s="8" t="s">
        <v>35</v>
      </c>
      <c r="B17" s="8" t="s">
        <v>36</v>
      </c>
      <c r="C17" s="9">
        <v>171291.01</v>
      </c>
      <c r="D17" s="10">
        <v>9.9999999999999995E-7</v>
      </c>
      <c r="E17" s="9">
        <f t="shared" si="0"/>
        <v>49777.117728832498</v>
      </c>
      <c r="F17" s="9">
        <f t="shared" si="1"/>
        <v>221067.95643782249</v>
      </c>
    </row>
    <row r="18" spans="1:6" x14ac:dyDescent="0.25">
      <c r="A18" s="8" t="s">
        <v>37</v>
      </c>
      <c r="B18" s="8" t="s">
        <v>38</v>
      </c>
      <c r="C18" s="9">
        <v>171291.01</v>
      </c>
      <c r="D18" s="10">
        <v>0.15</v>
      </c>
      <c r="E18" s="9">
        <f t="shared" si="0"/>
        <v>42310.592380100003</v>
      </c>
      <c r="F18" s="9">
        <f t="shared" si="1"/>
        <v>187907.95088010002</v>
      </c>
    </row>
    <row r="19" spans="1:6" x14ac:dyDescent="0.25">
      <c r="A19" s="12"/>
      <c r="B19" s="12"/>
      <c r="C19" s="12"/>
      <c r="D19" s="12"/>
      <c r="E19" s="12"/>
      <c r="F19" s="12"/>
    </row>
    <row r="20" spans="1:6" x14ac:dyDescent="0.25">
      <c r="A20" s="12"/>
      <c r="B20" s="13" t="s">
        <v>39</v>
      </c>
      <c r="C20" s="14">
        <v>398921.4</v>
      </c>
      <c r="D20" s="12"/>
      <c r="E20" s="12"/>
      <c r="F20" s="12"/>
    </row>
    <row r="21" spans="1:6" x14ac:dyDescent="0.25">
      <c r="A21" s="12"/>
      <c r="B21" s="12"/>
      <c r="C21" s="12"/>
      <c r="D21" s="12"/>
      <c r="E21" s="12"/>
      <c r="F21" s="12"/>
    </row>
    <row r="22" spans="1:6" x14ac:dyDescent="0.25">
      <c r="A22" s="4" t="s">
        <v>45</v>
      </c>
      <c r="B22" s="12"/>
      <c r="C22" s="12"/>
      <c r="D22" s="12"/>
      <c r="E22" s="12"/>
      <c r="F22" s="12"/>
    </row>
    <row r="23" spans="1:6" ht="15" customHeight="1" x14ac:dyDescent="0.25">
      <c r="A23" s="3" t="s">
        <v>1</v>
      </c>
      <c r="B23" s="3" t="s">
        <v>2</v>
      </c>
      <c r="C23" s="3" t="s">
        <v>3</v>
      </c>
      <c r="D23" s="3" t="s">
        <v>4</v>
      </c>
      <c r="E23" s="5" t="s">
        <v>5</v>
      </c>
      <c r="F23" s="3" t="s">
        <v>6</v>
      </c>
    </row>
    <row r="24" spans="1:6" x14ac:dyDescent="0.25">
      <c r="A24" s="3"/>
      <c r="B24" s="3"/>
      <c r="C24" s="3"/>
      <c r="D24" s="3"/>
      <c r="E24" s="6">
        <v>0.29060000000000002</v>
      </c>
      <c r="F24" s="3"/>
    </row>
    <row r="25" spans="1:6" x14ac:dyDescent="0.25">
      <c r="A25" s="8" t="str">
        <f t="shared" ref="A25:B39" si="2">A4</f>
        <v xml:space="preserve">07.520.858/0001-26 </v>
      </c>
      <c r="B25" s="8" t="str">
        <f t="shared" si="2"/>
        <v xml:space="preserve">AMF CONSTRUTORA LTDA </v>
      </c>
      <c r="C25" s="9">
        <f t="shared" ref="C25:C39" si="3">$C$20</f>
        <v>398921.4</v>
      </c>
      <c r="D25" s="10">
        <f t="shared" ref="D25:D39" si="4">D4</f>
        <v>0.25790000000000002</v>
      </c>
      <c r="E25" s="9">
        <f t="shared" ref="E25:E39" si="5">C25*(1-D25)*$E$24</f>
        <v>86029.099315164014</v>
      </c>
      <c r="F25" s="9">
        <f t="shared" ref="F25:F39" si="6">(C25*(1-D25))+E25</f>
        <v>382068.67025516403</v>
      </c>
    </row>
    <row r="26" spans="1:6" x14ac:dyDescent="0.25">
      <c r="A26" s="8" t="str">
        <f t="shared" si="2"/>
        <v>13.045.104/0001-64</v>
      </c>
      <c r="B26" s="8" t="str">
        <f t="shared" si="2"/>
        <v>SEVEN CONSTRUCOES E INCORPORACOES IMOBILIARIAS LTDA</v>
      </c>
      <c r="C26" s="9">
        <f t="shared" si="3"/>
        <v>398921.4</v>
      </c>
      <c r="D26" s="10">
        <f t="shared" si="4"/>
        <v>0.26129999999999998</v>
      </c>
      <c r="E26" s="9">
        <f t="shared" si="5"/>
        <v>85634.949015108024</v>
      </c>
      <c r="F26" s="9">
        <f t="shared" si="6"/>
        <v>380318.18719510804</v>
      </c>
    </row>
    <row r="27" spans="1:6" x14ac:dyDescent="0.25">
      <c r="A27" s="8" t="str">
        <f t="shared" si="2"/>
        <v xml:space="preserve">03.257.098/0001-55 </v>
      </c>
      <c r="B27" s="8" t="str">
        <f t="shared" si="2"/>
        <v>GIAS EMPREENDIMENTOS, COMERCIO E SERVICOS LTDA</v>
      </c>
      <c r="C27" s="9">
        <f t="shared" si="3"/>
        <v>398921.4</v>
      </c>
      <c r="D27" s="10">
        <f t="shared" si="4"/>
        <v>0.05</v>
      </c>
      <c r="E27" s="9">
        <f t="shared" si="5"/>
        <v>110130.23089800001</v>
      </c>
      <c r="F27" s="9">
        <f t="shared" si="6"/>
        <v>489105.56089800003</v>
      </c>
    </row>
    <row r="28" spans="1:6" x14ac:dyDescent="0.25">
      <c r="A28" s="8" t="str">
        <f t="shared" si="2"/>
        <v>27.840.382/0001-18</v>
      </c>
      <c r="B28" s="8" t="str">
        <f t="shared" si="2"/>
        <v>APCJ CONSTRUCOES LTDA</v>
      </c>
      <c r="C28" s="9">
        <f t="shared" si="3"/>
        <v>398921.4</v>
      </c>
      <c r="D28" s="10">
        <f t="shared" si="4"/>
        <v>0.23</v>
      </c>
      <c r="E28" s="9">
        <f t="shared" si="5"/>
        <v>89263.450306800005</v>
      </c>
      <c r="F28" s="9">
        <f t="shared" si="6"/>
        <v>396432.92830680002</v>
      </c>
    </row>
    <row r="29" spans="1:6" x14ac:dyDescent="0.25">
      <c r="A29" s="8" t="str">
        <f t="shared" si="2"/>
        <v>08.833.656/0001-05</v>
      </c>
      <c r="B29" s="8" t="str">
        <f t="shared" si="2"/>
        <v>NEOLUZ PROJETOS E ENGENHARIA LTDA</v>
      </c>
      <c r="C29" s="9">
        <f t="shared" si="3"/>
        <v>398921.4</v>
      </c>
      <c r="D29" s="10">
        <f t="shared" si="4"/>
        <v>0.12</v>
      </c>
      <c r="E29" s="9">
        <f t="shared" si="5"/>
        <v>102015.37177920001</v>
      </c>
      <c r="F29" s="9">
        <f t="shared" si="6"/>
        <v>453066.20377919998</v>
      </c>
    </row>
    <row r="30" spans="1:6" x14ac:dyDescent="0.25">
      <c r="A30" s="8" t="str">
        <f t="shared" si="2"/>
        <v>05.143.778/0001-73</v>
      </c>
      <c r="B30" s="8" t="str">
        <f t="shared" si="2"/>
        <v>CONSTRUTORA BENATO LTDA</v>
      </c>
      <c r="C30" s="9">
        <f t="shared" si="3"/>
        <v>398921.4</v>
      </c>
      <c r="D30" s="10">
        <f t="shared" si="4"/>
        <v>1.8100000000000002E-2</v>
      </c>
      <c r="E30" s="9">
        <f t="shared" si="5"/>
        <v>113828.28812499602</v>
      </c>
      <c r="F30" s="9">
        <f t="shared" si="6"/>
        <v>505529.21078499604</v>
      </c>
    </row>
    <row r="31" spans="1:6" x14ac:dyDescent="0.25">
      <c r="A31" s="8" t="str">
        <f t="shared" si="2"/>
        <v>11.685.502/0001-10</v>
      </c>
      <c r="B31" s="8" t="str">
        <f t="shared" si="2"/>
        <v>A C CONSTRUCOES E SERVICOS LTDA</v>
      </c>
      <c r="C31" s="9">
        <f t="shared" si="3"/>
        <v>398921.4</v>
      </c>
      <c r="D31" s="10">
        <f t="shared" si="4"/>
        <v>7.0000000000000007E-2</v>
      </c>
      <c r="E31" s="9">
        <f t="shared" si="5"/>
        <v>107811.69972120001</v>
      </c>
      <c r="F31" s="9">
        <f t="shared" si="6"/>
        <v>478808.60172120004</v>
      </c>
    </row>
    <row r="32" spans="1:6" x14ac:dyDescent="0.25">
      <c r="A32" s="8" t="str">
        <f t="shared" si="2"/>
        <v>17.700.934/0001-39</v>
      </c>
      <c r="B32" s="8" t="str">
        <f t="shared" si="2"/>
        <v>AS ENGENHARIA EIRELI</v>
      </c>
      <c r="C32" s="9">
        <f t="shared" si="3"/>
        <v>398921.4</v>
      </c>
      <c r="D32" s="10">
        <f t="shared" si="4"/>
        <v>0.1575</v>
      </c>
      <c r="E32" s="9">
        <f t="shared" si="5"/>
        <v>97668.125822700007</v>
      </c>
      <c r="F32" s="9">
        <f t="shared" si="6"/>
        <v>433759.40532270004</v>
      </c>
    </row>
    <row r="33" spans="1:6" x14ac:dyDescent="0.25">
      <c r="A33" s="8" t="str">
        <f t="shared" si="2"/>
        <v>12.377.801/0001-50</v>
      </c>
      <c r="B33" s="8" t="str">
        <f t="shared" si="2"/>
        <v>R A DE OLIVEIRA BARROS EIRELI</v>
      </c>
      <c r="C33" s="9">
        <f t="shared" si="3"/>
        <v>398921.4</v>
      </c>
      <c r="D33" s="10">
        <f t="shared" si="4"/>
        <v>1E-4</v>
      </c>
      <c r="E33" s="9">
        <f t="shared" si="5"/>
        <v>115914.96618411601</v>
      </c>
      <c r="F33" s="9">
        <f t="shared" si="6"/>
        <v>514796.47404411604</v>
      </c>
    </row>
    <row r="34" spans="1:6" x14ac:dyDescent="0.25">
      <c r="A34" s="8" t="str">
        <f t="shared" si="2"/>
        <v>21.746.218/0001-60</v>
      </c>
      <c r="B34" s="8" t="str">
        <f t="shared" si="2"/>
        <v>KAY SERVICOS E CONSERVACAO EIRELI</v>
      </c>
      <c r="C34" s="9">
        <f t="shared" si="3"/>
        <v>398921.4</v>
      </c>
      <c r="D34" s="10">
        <f t="shared" si="4"/>
        <v>1E-4</v>
      </c>
      <c r="E34" s="9">
        <f t="shared" si="5"/>
        <v>115914.96618411601</v>
      </c>
      <c r="F34" s="9">
        <f t="shared" si="6"/>
        <v>514796.47404411604</v>
      </c>
    </row>
    <row r="35" spans="1:6" x14ac:dyDescent="0.25">
      <c r="A35" s="8" t="str">
        <f t="shared" si="2"/>
        <v>20.155.999/0001-55</v>
      </c>
      <c r="B35" s="8" t="str">
        <f t="shared" si="2"/>
        <v>G3 POLARIS SERVICOS EIRELI</v>
      </c>
      <c r="C35" s="9">
        <f t="shared" si="3"/>
        <v>398921.4</v>
      </c>
      <c r="D35" s="10">
        <f t="shared" si="4"/>
        <v>0.2</v>
      </c>
      <c r="E35" s="9">
        <f t="shared" si="5"/>
        <v>92741.247072000027</v>
      </c>
      <c r="F35" s="9">
        <f t="shared" si="6"/>
        <v>411878.36707200005</v>
      </c>
    </row>
    <row r="36" spans="1:6" x14ac:dyDescent="0.25">
      <c r="A36" s="8" t="str">
        <f t="shared" si="2"/>
        <v>21.586.650/0001-30</v>
      </c>
      <c r="B36" s="8" t="str">
        <f t="shared" si="2"/>
        <v>FERNOMAR CONSTRUTORA EIRELI</v>
      </c>
      <c r="C36" s="9">
        <f t="shared" si="3"/>
        <v>398921.4</v>
      </c>
      <c r="D36" s="10">
        <f t="shared" si="4"/>
        <v>1.0000000000000001E-5</v>
      </c>
      <c r="E36" s="9">
        <f t="shared" si="5"/>
        <v>115925.39957441161</v>
      </c>
      <c r="F36" s="9">
        <f t="shared" si="6"/>
        <v>514842.81036041165</v>
      </c>
    </row>
    <row r="37" spans="1:6" x14ac:dyDescent="0.25">
      <c r="A37" s="8" t="str">
        <f t="shared" si="2"/>
        <v>14.283.222/0001-73</v>
      </c>
      <c r="B37" s="8" t="str">
        <f t="shared" si="2"/>
        <v>VITOR ALVES CARDOSO NETO EIRELI</v>
      </c>
      <c r="C37" s="9">
        <f t="shared" si="3"/>
        <v>398921.4</v>
      </c>
      <c r="D37" s="10">
        <f t="shared" si="4"/>
        <v>0.05</v>
      </c>
      <c r="E37" s="9">
        <f t="shared" si="5"/>
        <v>110130.23089800001</v>
      </c>
      <c r="F37" s="9">
        <f t="shared" si="6"/>
        <v>489105.56089800003</v>
      </c>
    </row>
    <row r="38" spans="1:6" x14ac:dyDescent="0.25">
      <c r="A38" s="8" t="str">
        <f t="shared" si="2"/>
        <v>01.274.719/0001-83</v>
      </c>
      <c r="B38" s="8" t="str">
        <f t="shared" si="2"/>
        <v>GB CONSTRUCOES CONSULTORIA E SERVICOS EIRELI</v>
      </c>
      <c r="C38" s="9">
        <f t="shared" si="3"/>
        <v>398921.4</v>
      </c>
      <c r="D38" s="10">
        <f t="shared" si="4"/>
        <v>9.9999999999999995E-7</v>
      </c>
      <c r="E38" s="9">
        <f t="shared" si="5"/>
        <v>115926.44291344118</v>
      </c>
      <c r="F38" s="9">
        <f t="shared" si="6"/>
        <v>514847.44399204117</v>
      </c>
    </row>
    <row r="39" spans="1:6" x14ac:dyDescent="0.25">
      <c r="A39" s="8" t="str">
        <f t="shared" si="2"/>
        <v>28.061.914/0001-81</v>
      </c>
      <c r="B39" s="8" t="str">
        <f t="shared" si="2"/>
        <v>PAVIMASTER COMERCIO E SERVICOS EIRELI</v>
      </c>
      <c r="C39" s="9">
        <f t="shared" si="3"/>
        <v>398921.4</v>
      </c>
      <c r="D39" s="10">
        <f t="shared" si="4"/>
        <v>0.15</v>
      </c>
      <c r="E39" s="9">
        <f t="shared" si="5"/>
        <v>98537.575014000016</v>
      </c>
      <c r="F39" s="9">
        <f t="shared" si="6"/>
        <v>437620.765014</v>
      </c>
    </row>
    <row r="40" spans="1:6" x14ac:dyDescent="0.25">
      <c r="A40" s="15"/>
      <c r="B40" s="15"/>
      <c r="C40" s="16"/>
      <c r="D40" s="17"/>
      <c r="E40" s="16"/>
      <c r="F40" s="16"/>
    </row>
    <row r="41" spans="1:6" ht="15" customHeight="1" x14ac:dyDescent="0.25">
      <c r="A41" s="15"/>
      <c r="B41" s="15"/>
      <c r="C41" s="3" t="s">
        <v>3</v>
      </c>
      <c r="D41" s="3" t="s">
        <v>41</v>
      </c>
      <c r="E41" s="5" t="s">
        <v>5</v>
      </c>
      <c r="F41" s="3" t="s">
        <v>42</v>
      </c>
    </row>
    <row r="42" spans="1:6" x14ac:dyDescent="0.25">
      <c r="A42" s="12"/>
      <c r="B42" s="12"/>
      <c r="C42" s="3"/>
      <c r="D42" s="3"/>
      <c r="E42" s="6">
        <v>0.29060000000000002</v>
      </c>
      <c r="F42" s="3"/>
    </row>
    <row r="43" spans="1:6" x14ac:dyDescent="0.25">
      <c r="A43" s="2" t="s">
        <v>43</v>
      </c>
      <c r="B43" s="2"/>
      <c r="C43" s="9">
        <f>C20</f>
        <v>398921.4</v>
      </c>
      <c r="D43" s="18">
        <f>ROUND(AVERAGE(D25:D39),6)</f>
        <v>0.104334</v>
      </c>
      <c r="E43" s="9">
        <f>C43*(1-D43)*$E$24</f>
        <v>103831.47724998745</v>
      </c>
      <c r="F43" s="19">
        <f>(C43*(1-D43))+E43</f>
        <v>461131.81190238742</v>
      </c>
    </row>
  </sheetData>
  <mergeCells count="14">
    <mergeCell ref="C41:C42"/>
    <mergeCell ref="D41:D42"/>
    <mergeCell ref="F41:F42"/>
    <mergeCell ref="A43:B43"/>
    <mergeCell ref="A23:A24"/>
    <mergeCell ref="B23:B24"/>
    <mergeCell ref="C23:C24"/>
    <mergeCell ref="D23:D24"/>
    <mergeCell ref="F23:F24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10" zoomScaleNormal="100" workbookViewId="0">
      <selection activeCell="C19" sqref="C19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0.7109375" customWidth="1"/>
    <col min="6" max="6" width="13.85546875" customWidth="1"/>
  </cols>
  <sheetData>
    <row r="1" spans="1:6" x14ac:dyDescent="0.25">
      <c r="A1" s="4" t="s">
        <v>46</v>
      </c>
    </row>
    <row r="2" spans="1:6" ht="15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5" t="s">
        <v>5</v>
      </c>
      <c r="F2" s="3" t="s">
        <v>6</v>
      </c>
    </row>
    <row r="3" spans="1:6" s="7" customFormat="1" x14ac:dyDescent="0.25">
      <c r="A3" s="3"/>
      <c r="B3" s="3"/>
      <c r="C3" s="3"/>
      <c r="D3" s="3"/>
      <c r="E3" s="6">
        <v>0.29060000000000002</v>
      </c>
      <c r="F3" s="3"/>
    </row>
    <row r="4" spans="1:6" x14ac:dyDescent="0.25">
      <c r="A4" s="8" t="s">
        <v>9</v>
      </c>
      <c r="B4" s="8" t="s">
        <v>10</v>
      </c>
      <c r="C4" s="9">
        <v>120645.51</v>
      </c>
      <c r="D4" s="10">
        <v>0.26129999999999998</v>
      </c>
      <c r="E4" s="9">
        <f t="shared" ref="E4:E16" si="0">C4*(1-D4)*$E$3</f>
        <v>25898.515591672203</v>
      </c>
      <c r="F4" s="9">
        <f t="shared" ref="F4:F16" si="1">(C4*(1-D4))+E4</f>
        <v>115019.3538286722</v>
      </c>
    </row>
    <row r="5" spans="1:6" x14ac:dyDescent="0.25">
      <c r="A5" s="8" t="s">
        <v>11</v>
      </c>
      <c r="B5" s="8" t="s">
        <v>12</v>
      </c>
      <c r="C5" s="9">
        <v>120645.51</v>
      </c>
      <c r="D5" s="10">
        <v>0.05</v>
      </c>
      <c r="E5" s="9">
        <f t="shared" si="0"/>
        <v>33306.605945700001</v>
      </c>
      <c r="F5" s="9">
        <f t="shared" si="1"/>
        <v>147919.84044569999</v>
      </c>
    </row>
    <row r="6" spans="1:6" x14ac:dyDescent="0.25">
      <c r="A6" s="8" t="s">
        <v>13</v>
      </c>
      <c r="B6" s="8" t="s">
        <v>14</v>
      </c>
      <c r="C6" s="9">
        <v>120645.51</v>
      </c>
      <c r="D6" s="10">
        <v>0.23</v>
      </c>
      <c r="E6" s="9">
        <f t="shared" si="0"/>
        <v>26995.880608619998</v>
      </c>
      <c r="F6" s="9">
        <f t="shared" si="1"/>
        <v>119892.92330862</v>
      </c>
    </row>
    <row r="7" spans="1:6" x14ac:dyDescent="0.25">
      <c r="A7" s="8" t="s">
        <v>15</v>
      </c>
      <c r="B7" s="8" t="s">
        <v>16</v>
      </c>
      <c r="C7" s="9">
        <v>120645.51</v>
      </c>
      <c r="D7" s="10">
        <v>0.12</v>
      </c>
      <c r="E7" s="9">
        <f t="shared" si="0"/>
        <v>30852.434981279999</v>
      </c>
      <c r="F7" s="9">
        <f t="shared" si="1"/>
        <v>137020.48378128</v>
      </c>
    </row>
    <row r="8" spans="1:6" x14ac:dyDescent="0.25">
      <c r="A8" s="8" t="s">
        <v>21</v>
      </c>
      <c r="B8" s="8" t="s">
        <v>22</v>
      </c>
      <c r="C8" s="9">
        <v>120645.51</v>
      </c>
      <c r="D8" s="10">
        <v>7.0000000000000007E-2</v>
      </c>
      <c r="E8" s="9">
        <f t="shared" si="0"/>
        <v>32605.414241580002</v>
      </c>
      <c r="F8" s="9">
        <f t="shared" si="1"/>
        <v>144805.73854157998</v>
      </c>
    </row>
    <row r="9" spans="1:6" x14ac:dyDescent="0.25">
      <c r="A9" s="8" t="s">
        <v>23</v>
      </c>
      <c r="B9" s="8" t="s">
        <v>24</v>
      </c>
      <c r="C9" s="9">
        <v>120645.51</v>
      </c>
      <c r="D9" s="10">
        <v>0.1575</v>
      </c>
      <c r="E9" s="9">
        <f t="shared" si="0"/>
        <v>29537.700536055003</v>
      </c>
      <c r="F9" s="9">
        <f t="shared" si="1"/>
        <v>131181.54271105499</v>
      </c>
    </row>
    <row r="10" spans="1:6" x14ac:dyDescent="0.25">
      <c r="A10" s="8" t="s">
        <v>25</v>
      </c>
      <c r="B10" s="8" t="s">
        <v>26</v>
      </c>
      <c r="C10" s="9">
        <v>120645.51</v>
      </c>
      <c r="D10" s="10">
        <v>1E-4</v>
      </c>
      <c r="E10" s="9">
        <f t="shared" si="0"/>
        <v>35056.0792474794</v>
      </c>
      <c r="F10" s="9">
        <f t="shared" si="1"/>
        <v>155689.52469647938</v>
      </c>
    </row>
    <row r="11" spans="1:6" x14ac:dyDescent="0.25">
      <c r="A11" s="8" t="s">
        <v>27</v>
      </c>
      <c r="B11" s="8" t="s">
        <v>28</v>
      </c>
      <c r="C11" s="9">
        <v>120645.51</v>
      </c>
      <c r="D11" s="10">
        <v>1E-4</v>
      </c>
      <c r="E11" s="9">
        <f t="shared" si="0"/>
        <v>35056.0792474794</v>
      </c>
      <c r="F11" s="9">
        <f t="shared" si="1"/>
        <v>155689.52469647938</v>
      </c>
    </row>
    <row r="12" spans="1:6" x14ac:dyDescent="0.25">
      <c r="A12" s="8" t="s">
        <v>29</v>
      </c>
      <c r="B12" s="8" t="s">
        <v>30</v>
      </c>
      <c r="C12" s="9">
        <v>120645.51</v>
      </c>
      <c r="D12" s="10">
        <v>0.2</v>
      </c>
      <c r="E12" s="9">
        <f t="shared" si="0"/>
        <v>28047.668164800001</v>
      </c>
      <c r="F12" s="9">
        <f t="shared" si="1"/>
        <v>124564.0761648</v>
      </c>
    </row>
    <row r="13" spans="1:6" x14ac:dyDescent="0.25">
      <c r="A13" s="8" t="s">
        <v>31</v>
      </c>
      <c r="B13" s="8" t="s">
        <v>32</v>
      </c>
      <c r="C13" s="9">
        <v>120645.51</v>
      </c>
      <c r="D13" s="10">
        <v>1.0000000000000001E-5</v>
      </c>
      <c r="E13" s="9">
        <f t="shared" si="0"/>
        <v>35059.234610147942</v>
      </c>
      <c r="F13" s="9">
        <f t="shared" si="1"/>
        <v>155703.53815504795</v>
      </c>
    </row>
    <row r="14" spans="1:6" x14ac:dyDescent="0.25">
      <c r="A14" s="8" t="s">
        <v>33</v>
      </c>
      <c r="B14" s="8" t="s">
        <v>34</v>
      </c>
      <c r="C14" s="9">
        <v>120645.51</v>
      </c>
      <c r="D14" s="10">
        <v>0.05</v>
      </c>
      <c r="E14" s="9">
        <f t="shared" si="0"/>
        <v>33306.605945700001</v>
      </c>
      <c r="F14" s="9">
        <f t="shared" si="1"/>
        <v>147919.84044569999</v>
      </c>
    </row>
    <row r="15" spans="1:6" x14ac:dyDescent="0.25">
      <c r="A15" s="8" t="s">
        <v>35</v>
      </c>
      <c r="B15" s="8" t="s">
        <v>36</v>
      </c>
      <c r="C15" s="9">
        <v>120645.51</v>
      </c>
      <c r="D15" s="10">
        <v>9.9999999999999995E-7</v>
      </c>
      <c r="E15" s="9">
        <f t="shared" si="0"/>
        <v>35059.550146414796</v>
      </c>
      <c r="F15" s="9">
        <f t="shared" si="1"/>
        <v>155704.93950090479</v>
      </c>
    </row>
    <row r="16" spans="1:6" x14ac:dyDescent="0.25">
      <c r="A16" s="8" t="s">
        <v>37</v>
      </c>
      <c r="B16" s="8" t="s">
        <v>38</v>
      </c>
      <c r="C16" s="9">
        <v>120645.51</v>
      </c>
      <c r="D16" s="10">
        <v>0.15</v>
      </c>
      <c r="E16" s="9">
        <f t="shared" si="0"/>
        <v>29800.647425100004</v>
      </c>
      <c r="F16" s="9">
        <f t="shared" si="1"/>
        <v>132349.33092510002</v>
      </c>
    </row>
    <row r="17" spans="1:6" x14ac:dyDescent="0.25">
      <c r="A17" s="12"/>
      <c r="B17" s="12"/>
      <c r="C17" s="12"/>
      <c r="D17" s="12"/>
      <c r="E17" s="12"/>
      <c r="F17" s="12"/>
    </row>
    <row r="18" spans="1:6" x14ac:dyDescent="0.25">
      <c r="A18" s="12"/>
      <c r="B18" s="13" t="s">
        <v>39</v>
      </c>
      <c r="C18" s="14">
        <v>270065.46000000002</v>
      </c>
      <c r="D18" s="12"/>
      <c r="E18" s="12"/>
      <c r="F18" s="12"/>
    </row>
    <row r="19" spans="1:6" x14ac:dyDescent="0.25">
      <c r="A19" s="12"/>
      <c r="B19" s="12"/>
      <c r="C19" s="12"/>
      <c r="D19" s="12"/>
      <c r="E19" s="12"/>
      <c r="F19" s="12"/>
    </row>
    <row r="20" spans="1:6" x14ac:dyDescent="0.25">
      <c r="A20" s="4" t="s">
        <v>47</v>
      </c>
      <c r="B20" s="12"/>
      <c r="C20" s="12"/>
      <c r="D20" s="12"/>
      <c r="E20" s="12"/>
      <c r="F20" s="12"/>
    </row>
    <row r="21" spans="1:6" ht="15" customHeight="1" x14ac:dyDescent="0.25">
      <c r="A21" s="3" t="s">
        <v>1</v>
      </c>
      <c r="B21" s="3" t="s">
        <v>2</v>
      </c>
      <c r="C21" s="3" t="s">
        <v>3</v>
      </c>
      <c r="D21" s="3" t="s">
        <v>4</v>
      </c>
      <c r="E21" s="5" t="s">
        <v>5</v>
      </c>
      <c r="F21" s="3" t="s">
        <v>6</v>
      </c>
    </row>
    <row r="22" spans="1:6" x14ac:dyDescent="0.25">
      <c r="A22" s="3"/>
      <c r="B22" s="3"/>
      <c r="C22" s="3"/>
      <c r="D22" s="3"/>
      <c r="E22" s="6">
        <v>0.29060000000000002</v>
      </c>
      <c r="F22" s="3"/>
    </row>
    <row r="23" spans="1:6" x14ac:dyDescent="0.25">
      <c r="A23" s="8" t="str">
        <f t="shared" ref="A23:B35" si="2">A4</f>
        <v>13.045.104/0001-64</v>
      </c>
      <c r="B23" s="8" t="str">
        <f t="shared" si="2"/>
        <v>SEVEN CONSTRUCOES E INCORPORACOES IMOBILIARIAS LTDA</v>
      </c>
      <c r="C23" s="9">
        <f t="shared" ref="C23:C35" si="3">$C$18</f>
        <v>270065.46000000002</v>
      </c>
      <c r="D23" s="10">
        <f t="shared" ref="D23:D35" si="4">D4</f>
        <v>0.26129999999999998</v>
      </c>
      <c r="E23" s="9">
        <f t="shared" ref="E23:E35" si="5">C23*(1-D23)*$E$22</f>
        <v>57973.931450761207</v>
      </c>
      <c r="F23" s="9">
        <f t="shared" ref="F23:F35" si="6">(C23*(1-D23))+E23</f>
        <v>257471.28675276123</v>
      </c>
    </row>
    <row r="24" spans="1:6" x14ac:dyDescent="0.25">
      <c r="A24" s="8" t="str">
        <f t="shared" si="2"/>
        <v xml:space="preserve">03.257.098/0001-55 </v>
      </c>
      <c r="B24" s="8" t="str">
        <f t="shared" si="2"/>
        <v>GIAS EMPREENDIMENTOS, COMERCIO E SERVICOS LTDA</v>
      </c>
      <c r="C24" s="9">
        <f t="shared" si="3"/>
        <v>270065.46000000002</v>
      </c>
      <c r="D24" s="10">
        <f t="shared" si="4"/>
        <v>0.05</v>
      </c>
      <c r="E24" s="9">
        <f t="shared" si="5"/>
        <v>74556.971542200001</v>
      </c>
      <c r="F24" s="9">
        <f t="shared" si="6"/>
        <v>331119.15854219999</v>
      </c>
    </row>
    <row r="25" spans="1:6" x14ac:dyDescent="0.25">
      <c r="A25" s="8" t="str">
        <f t="shared" si="2"/>
        <v>27.840.382/0001-18</v>
      </c>
      <c r="B25" s="8" t="str">
        <f t="shared" si="2"/>
        <v>APCJ CONSTRUCOES LTDA</v>
      </c>
      <c r="C25" s="9">
        <f t="shared" si="3"/>
        <v>270065.46000000002</v>
      </c>
      <c r="D25" s="10">
        <f t="shared" si="4"/>
        <v>0.23</v>
      </c>
      <c r="E25" s="9">
        <f t="shared" si="5"/>
        <v>60430.387460520011</v>
      </c>
      <c r="F25" s="9">
        <f t="shared" si="6"/>
        <v>268380.79166052002</v>
      </c>
    </row>
    <row r="26" spans="1:6" x14ac:dyDescent="0.25">
      <c r="A26" s="8" t="str">
        <f t="shared" si="2"/>
        <v>08.833.656/0001-05</v>
      </c>
      <c r="B26" s="8" t="str">
        <f t="shared" si="2"/>
        <v>NEOLUZ PROJETOS E ENGENHARIA LTDA</v>
      </c>
      <c r="C26" s="9">
        <f t="shared" si="3"/>
        <v>270065.46000000002</v>
      </c>
      <c r="D26" s="10">
        <f t="shared" si="4"/>
        <v>0.12</v>
      </c>
      <c r="E26" s="9">
        <f t="shared" si="5"/>
        <v>69063.299954880014</v>
      </c>
      <c r="F26" s="9">
        <f t="shared" si="6"/>
        <v>306720.90475488006</v>
      </c>
    </row>
    <row r="27" spans="1:6" x14ac:dyDescent="0.25">
      <c r="A27" s="8" t="str">
        <f t="shared" si="2"/>
        <v>11.685.502/0001-10</v>
      </c>
      <c r="B27" s="8" t="str">
        <f t="shared" si="2"/>
        <v>A C CONSTRUCOES E SERVICOS LTDA</v>
      </c>
      <c r="C27" s="9">
        <f t="shared" si="3"/>
        <v>270065.46000000002</v>
      </c>
      <c r="D27" s="10">
        <f t="shared" si="4"/>
        <v>7.0000000000000007E-2</v>
      </c>
      <c r="E27" s="9">
        <f t="shared" si="5"/>
        <v>72987.351088680007</v>
      </c>
      <c r="F27" s="9">
        <f t="shared" si="6"/>
        <v>324148.22888867999</v>
      </c>
    </row>
    <row r="28" spans="1:6" x14ac:dyDescent="0.25">
      <c r="A28" s="8" t="str">
        <f t="shared" si="2"/>
        <v>17.700.934/0001-39</v>
      </c>
      <c r="B28" s="8" t="str">
        <f t="shared" si="2"/>
        <v>AS ENGENHARIA EIRELI</v>
      </c>
      <c r="C28" s="9">
        <f t="shared" si="3"/>
        <v>270065.46000000002</v>
      </c>
      <c r="D28" s="10">
        <f t="shared" si="4"/>
        <v>0.1575</v>
      </c>
      <c r="E28" s="9">
        <f t="shared" si="5"/>
        <v>66120.261604530009</v>
      </c>
      <c r="F28" s="9">
        <f t="shared" si="6"/>
        <v>293650.41165453003</v>
      </c>
    </row>
    <row r="29" spans="1:6" x14ac:dyDescent="0.25">
      <c r="A29" s="8" t="str">
        <f t="shared" si="2"/>
        <v>12.377.801/0001-50</v>
      </c>
      <c r="B29" s="8" t="str">
        <f t="shared" si="2"/>
        <v>R A DE OLIVEIRA BARROS EIRELI</v>
      </c>
      <c r="C29" s="9">
        <f t="shared" si="3"/>
        <v>270065.46000000002</v>
      </c>
      <c r="D29" s="10">
        <f t="shared" si="4"/>
        <v>1E-4</v>
      </c>
      <c r="E29" s="9">
        <f t="shared" si="5"/>
        <v>78473.174573732409</v>
      </c>
      <c r="F29" s="9">
        <f t="shared" si="6"/>
        <v>348511.62802773243</v>
      </c>
    </row>
    <row r="30" spans="1:6" x14ac:dyDescent="0.25">
      <c r="A30" s="8" t="str">
        <f t="shared" si="2"/>
        <v>21.746.218/0001-60</v>
      </c>
      <c r="B30" s="8" t="str">
        <f t="shared" si="2"/>
        <v>KAY SERVICOS E CONSERVACAO EIRELI</v>
      </c>
      <c r="C30" s="9">
        <f t="shared" si="3"/>
        <v>270065.46000000002</v>
      </c>
      <c r="D30" s="10">
        <f t="shared" si="4"/>
        <v>1E-4</v>
      </c>
      <c r="E30" s="9">
        <f t="shared" si="5"/>
        <v>78473.174573732409</v>
      </c>
      <c r="F30" s="9">
        <f t="shared" si="6"/>
        <v>348511.62802773243</v>
      </c>
    </row>
    <row r="31" spans="1:6" x14ac:dyDescent="0.25">
      <c r="A31" s="8" t="str">
        <f t="shared" si="2"/>
        <v>20.155.999/0001-55</v>
      </c>
      <c r="B31" s="8" t="str">
        <f t="shared" si="2"/>
        <v>G3 POLARIS SERVICOS EIRELI</v>
      </c>
      <c r="C31" s="9">
        <f t="shared" si="3"/>
        <v>270065.46000000002</v>
      </c>
      <c r="D31" s="10">
        <f t="shared" si="4"/>
        <v>0.2</v>
      </c>
      <c r="E31" s="9">
        <f t="shared" si="5"/>
        <v>62784.818140800009</v>
      </c>
      <c r="F31" s="9">
        <f t="shared" si="6"/>
        <v>278837.18614080001</v>
      </c>
    </row>
    <row r="32" spans="1:6" x14ac:dyDescent="0.25">
      <c r="A32" s="8" t="str">
        <f t="shared" si="2"/>
        <v>21.586.650/0001-30</v>
      </c>
      <c r="B32" s="8" t="str">
        <f t="shared" si="2"/>
        <v>FERNOMAR CONSTRUTORA EIRELI</v>
      </c>
      <c r="C32" s="9">
        <f t="shared" si="3"/>
        <v>270065.46000000002</v>
      </c>
      <c r="D32" s="10">
        <f t="shared" si="4"/>
        <v>1.0000000000000001E-5</v>
      </c>
      <c r="E32" s="9">
        <f t="shared" si="5"/>
        <v>78480.237865773262</v>
      </c>
      <c r="F32" s="9">
        <f t="shared" si="6"/>
        <v>348542.99721117329</v>
      </c>
    </row>
    <row r="33" spans="1:6" x14ac:dyDescent="0.25">
      <c r="A33" s="8" t="str">
        <f t="shared" si="2"/>
        <v>14.283.222/0001-73</v>
      </c>
      <c r="B33" s="8" t="str">
        <f t="shared" si="2"/>
        <v>VITOR ALVES CARDOSO NETO EIRELI</v>
      </c>
      <c r="C33" s="9">
        <f t="shared" si="3"/>
        <v>270065.46000000002</v>
      </c>
      <c r="D33" s="10">
        <f t="shared" si="4"/>
        <v>0.05</v>
      </c>
      <c r="E33" s="9">
        <f t="shared" si="5"/>
        <v>74556.971542200001</v>
      </c>
      <c r="F33" s="9">
        <f t="shared" si="6"/>
        <v>331119.15854219999</v>
      </c>
    </row>
    <row r="34" spans="1:6" x14ac:dyDescent="0.25">
      <c r="A34" s="8" t="str">
        <f t="shared" si="2"/>
        <v>01.274.719/0001-83</v>
      </c>
      <c r="B34" s="8" t="str">
        <f t="shared" si="2"/>
        <v>GB CONSTRUCOES CONSULTORIA E SERVICOS EIRELI</v>
      </c>
      <c r="C34" s="9">
        <f t="shared" si="3"/>
        <v>270065.46000000002</v>
      </c>
      <c r="D34" s="10">
        <f t="shared" si="4"/>
        <v>9.9999999999999995E-7</v>
      </c>
      <c r="E34" s="9">
        <f t="shared" si="5"/>
        <v>78480.944194977332</v>
      </c>
      <c r="F34" s="9">
        <f t="shared" si="6"/>
        <v>348546.13412951736</v>
      </c>
    </row>
    <row r="35" spans="1:6" x14ac:dyDescent="0.25">
      <c r="A35" s="8" t="str">
        <f t="shared" si="2"/>
        <v>28.061.914/0001-81</v>
      </c>
      <c r="B35" s="8" t="str">
        <f t="shared" si="2"/>
        <v>PAVIMASTER COMERCIO E SERVICOS EIRELI</v>
      </c>
      <c r="C35" s="9">
        <f t="shared" si="3"/>
        <v>270065.46000000002</v>
      </c>
      <c r="D35" s="10">
        <f t="shared" si="4"/>
        <v>0.15</v>
      </c>
      <c r="E35" s="9">
        <f t="shared" si="5"/>
        <v>66708.869274600002</v>
      </c>
      <c r="F35" s="9">
        <f t="shared" si="6"/>
        <v>296264.5102746</v>
      </c>
    </row>
    <row r="36" spans="1:6" x14ac:dyDescent="0.25">
      <c r="A36" s="15"/>
      <c r="B36" s="15"/>
      <c r="C36" s="16"/>
      <c r="D36" s="17"/>
      <c r="E36" s="16"/>
      <c r="F36" s="16"/>
    </row>
    <row r="37" spans="1:6" ht="15" customHeight="1" x14ac:dyDescent="0.25">
      <c r="A37" s="15"/>
      <c r="B37" s="15"/>
      <c r="C37" s="3" t="s">
        <v>3</v>
      </c>
      <c r="D37" s="3" t="s">
        <v>41</v>
      </c>
      <c r="E37" s="5" t="s">
        <v>5</v>
      </c>
      <c r="F37" s="3" t="s">
        <v>42</v>
      </c>
    </row>
    <row r="38" spans="1:6" x14ac:dyDescent="0.25">
      <c r="A38" s="12"/>
      <c r="B38" s="12"/>
      <c r="C38" s="3"/>
      <c r="D38" s="3"/>
      <c r="E38" s="6">
        <v>0.29060000000000002</v>
      </c>
      <c r="F38" s="3"/>
    </row>
    <row r="39" spans="1:6" x14ac:dyDescent="0.25">
      <c r="A39" s="2" t="s">
        <v>43</v>
      </c>
      <c r="B39" s="2"/>
      <c r="C39" s="9">
        <f>C18</f>
        <v>270065.46000000002</v>
      </c>
      <c r="D39" s="18">
        <f>ROUND(AVERAGE(D23:D35),6)</f>
        <v>9.9154999999999993E-2</v>
      </c>
      <c r="E39" s="9">
        <f>C39*(1-D39)*$E$22</f>
        <v>70699.236872561232</v>
      </c>
      <c r="F39" s="19">
        <f>(C39*(1-D39))+E39</f>
        <v>313986.35618626123</v>
      </c>
    </row>
  </sheetData>
  <mergeCells count="14">
    <mergeCell ref="C37:C38"/>
    <mergeCell ref="D37:D38"/>
    <mergeCell ref="F37:F38"/>
    <mergeCell ref="A39:B39"/>
    <mergeCell ref="A21:A22"/>
    <mergeCell ref="B21:B22"/>
    <mergeCell ref="C21:C22"/>
    <mergeCell ref="D21:D22"/>
    <mergeCell ref="F21:F22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13" zoomScaleNormal="100" workbookViewId="0">
      <selection activeCell="C19" sqref="C19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0.7109375" customWidth="1"/>
    <col min="6" max="6" width="13.85546875" customWidth="1"/>
  </cols>
  <sheetData>
    <row r="1" spans="1:6" x14ac:dyDescent="0.25">
      <c r="A1" s="4" t="s">
        <v>48</v>
      </c>
    </row>
    <row r="2" spans="1:6" ht="15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5" t="s">
        <v>5</v>
      </c>
      <c r="F2" s="3" t="s">
        <v>6</v>
      </c>
    </row>
    <row r="3" spans="1:6" s="7" customFormat="1" x14ac:dyDescent="0.25">
      <c r="A3" s="3"/>
      <c r="B3" s="3"/>
      <c r="C3" s="3"/>
      <c r="D3" s="3"/>
      <c r="E3" s="6">
        <v>0.29060000000000002</v>
      </c>
      <c r="F3" s="3"/>
    </row>
    <row r="4" spans="1:6" x14ac:dyDescent="0.25">
      <c r="A4" s="8" t="s">
        <v>9</v>
      </c>
      <c r="B4" s="8" t="s">
        <v>10</v>
      </c>
      <c r="C4" s="9">
        <v>129326.56</v>
      </c>
      <c r="D4" s="10">
        <v>0.26129999999999998</v>
      </c>
      <c r="E4" s="9">
        <f t="shared" ref="E4:E16" si="0">C4*(1-D4)*$E$3</f>
        <v>27762.043780803204</v>
      </c>
      <c r="F4" s="9">
        <f t="shared" ref="F4:F16" si="1">(C4*(1-D4))+E4</f>
        <v>123295.5736528032</v>
      </c>
    </row>
    <row r="5" spans="1:6" x14ac:dyDescent="0.25">
      <c r="A5" s="8" t="s">
        <v>11</v>
      </c>
      <c r="B5" s="8" t="s">
        <v>12</v>
      </c>
      <c r="C5" s="9">
        <v>129326.56</v>
      </c>
      <c r="D5" s="10">
        <v>0.05</v>
      </c>
      <c r="E5" s="9">
        <f t="shared" si="0"/>
        <v>35703.183419200002</v>
      </c>
      <c r="F5" s="9">
        <f t="shared" si="1"/>
        <v>158563.4154192</v>
      </c>
    </row>
    <row r="6" spans="1:6" x14ac:dyDescent="0.25">
      <c r="A6" s="8" t="s">
        <v>13</v>
      </c>
      <c r="B6" s="8" t="s">
        <v>14</v>
      </c>
      <c r="C6" s="9">
        <v>129326.56</v>
      </c>
      <c r="D6" s="10">
        <v>0.23</v>
      </c>
      <c r="E6" s="9">
        <f t="shared" si="0"/>
        <v>28938.369718720001</v>
      </c>
      <c r="F6" s="9">
        <f t="shared" si="1"/>
        <v>128519.82091872</v>
      </c>
    </row>
    <row r="7" spans="1:6" x14ac:dyDescent="0.25">
      <c r="A7" s="8" t="s">
        <v>15</v>
      </c>
      <c r="B7" s="8" t="s">
        <v>16</v>
      </c>
      <c r="C7" s="9">
        <v>129326.56</v>
      </c>
      <c r="D7" s="10">
        <v>2.2599999999999999E-2</v>
      </c>
      <c r="E7" s="9">
        <f t="shared" si="0"/>
        <v>36732.938393606404</v>
      </c>
      <c r="F7" s="9">
        <f t="shared" si="1"/>
        <v>163136.7181376064</v>
      </c>
    </row>
    <row r="8" spans="1:6" x14ac:dyDescent="0.25">
      <c r="A8" s="8" t="s">
        <v>21</v>
      </c>
      <c r="B8" s="8" t="s">
        <v>22</v>
      </c>
      <c r="C8" s="9">
        <v>129326.56</v>
      </c>
      <c r="D8" s="10">
        <v>0.06</v>
      </c>
      <c r="E8" s="9">
        <f t="shared" si="0"/>
        <v>35327.360435839997</v>
      </c>
      <c r="F8" s="9">
        <f t="shared" si="1"/>
        <v>156894.32683583998</v>
      </c>
    </row>
    <row r="9" spans="1:6" x14ac:dyDescent="0.25">
      <c r="A9" s="8" t="s">
        <v>23</v>
      </c>
      <c r="B9" s="8" t="s">
        <v>24</v>
      </c>
      <c r="C9" s="9">
        <v>129326.56</v>
      </c>
      <c r="D9" s="10">
        <v>0.1575</v>
      </c>
      <c r="E9" s="9">
        <f t="shared" si="0"/>
        <v>31663.086348080004</v>
      </c>
      <c r="F9" s="9">
        <f t="shared" si="1"/>
        <v>140620.71314807999</v>
      </c>
    </row>
    <row r="10" spans="1:6" x14ac:dyDescent="0.25">
      <c r="A10" s="8" t="s">
        <v>25</v>
      </c>
      <c r="B10" s="8" t="s">
        <v>26</v>
      </c>
      <c r="C10" s="9">
        <v>129326.56</v>
      </c>
      <c r="D10" s="10">
        <v>1E-4</v>
      </c>
      <c r="E10" s="9">
        <f t="shared" si="0"/>
        <v>37578.540106166402</v>
      </c>
      <c r="F10" s="9">
        <f t="shared" si="1"/>
        <v>166892.16745016639</v>
      </c>
    </row>
    <row r="11" spans="1:6" x14ac:dyDescent="0.25">
      <c r="A11" s="8" t="s">
        <v>27</v>
      </c>
      <c r="B11" s="8" t="s">
        <v>28</v>
      </c>
      <c r="C11" s="9">
        <v>129326.56</v>
      </c>
      <c r="D11" s="10">
        <v>1E-4</v>
      </c>
      <c r="E11" s="9">
        <f t="shared" si="0"/>
        <v>37578.540106166402</v>
      </c>
      <c r="F11" s="9">
        <f t="shared" si="1"/>
        <v>166892.16745016639</v>
      </c>
    </row>
    <row r="12" spans="1:6" x14ac:dyDescent="0.25">
      <c r="A12" s="8" t="s">
        <v>29</v>
      </c>
      <c r="B12" s="8" t="s">
        <v>30</v>
      </c>
      <c r="C12" s="9">
        <v>129326.56</v>
      </c>
      <c r="D12" s="10">
        <v>0.2</v>
      </c>
      <c r="E12" s="9">
        <f t="shared" si="0"/>
        <v>30065.838668800003</v>
      </c>
      <c r="F12" s="9">
        <f t="shared" si="1"/>
        <v>133527.08666880001</v>
      </c>
    </row>
    <row r="13" spans="1:6" x14ac:dyDescent="0.25">
      <c r="A13" s="8" t="s">
        <v>31</v>
      </c>
      <c r="B13" s="8" t="s">
        <v>32</v>
      </c>
      <c r="C13" s="9">
        <v>129326.56</v>
      </c>
      <c r="D13" s="10">
        <v>1.0000000000000001E-5</v>
      </c>
      <c r="E13" s="9">
        <f t="shared" si="0"/>
        <v>37581.922513016645</v>
      </c>
      <c r="F13" s="9">
        <f t="shared" si="1"/>
        <v>166907.18924741665</v>
      </c>
    </row>
    <row r="14" spans="1:6" x14ac:dyDescent="0.25">
      <c r="A14" s="8" t="s">
        <v>33</v>
      </c>
      <c r="B14" s="8" t="s">
        <v>34</v>
      </c>
      <c r="C14" s="9">
        <v>129326.56</v>
      </c>
      <c r="D14" s="10">
        <v>0.05</v>
      </c>
      <c r="E14" s="9">
        <f t="shared" si="0"/>
        <v>35703.183419200002</v>
      </c>
      <c r="F14" s="9">
        <f t="shared" si="1"/>
        <v>158563.4154192</v>
      </c>
    </row>
    <row r="15" spans="1:6" x14ac:dyDescent="0.25">
      <c r="A15" s="8" t="s">
        <v>35</v>
      </c>
      <c r="B15" s="8" t="s">
        <v>36</v>
      </c>
      <c r="C15" s="9">
        <v>129326.56</v>
      </c>
      <c r="D15" s="10">
        <v>9.9999999999999995E-7</v>
      </c>
      <c r="E15" s="9">
        <f t="shared" si="0"/>
        <v>37582.260753701667</v>
      </c>
      <c r="F15" s="9">
        <f t="shared" si="1"/>
        <v>166908.69142714166</v>
      </c>
    </row>
    <row r="16" spans="1:6" x14ac:dyDescent="0.25">
      <c r="A16" s="8" t="s">
        <v>37</v>
      </c>
      <c r="B16" s="8" t="s">
        <v>38</v>
      </c>
      <c r="C16" s="9">
        <v>129326.56</v>
      </c>
      <c r="D16" s="10">
        <v>0.15</v>
      </c>
      <c r="E16" s="9">
        <f t="shared" si="0"/>
        <v>31944.953585600004</v>
      </c>
      <c r="F16" s="9">
        <f t="shared" si="1"/>
        <v>141872.52958560002</v>
      </c>
    </row>
    <row r="17" spans="1:6" x14ac:dyDescent="0.25">
      <c r="A17" s="12"/>
      <c r="B17" s="12"/>
      <c r="C17" s="12"/>
      <c r="D17" s="12"/>
      <c r="E17" s="12"/>
      <c r="F17" s="12"/>
    </row>
    <row r="18" spans="1:6" x14ac:dyDescent="0.25">
      <c r="A18" s="12"/>
      <c r="B18" s="13" t="s">
        <v>39</v>
      </c>
      <c r="C18" s="14">
        <v>288832.73</v>
      </c>
      <c r="D18" s="12"/>
      <c r="E18" s="12"/>
      <c r="F18" s="12"/>
    </row>
    <row r="19" spans="1:6" x14ac:dyDescent="0.25">
      <c r="A19" s="12"/>
      <c r="B19" s="12"/>
      <c r="C19" s="12"/>
      <c r="D19" s="12"/>
      <c r="E19" s="12"/>
      <c r="F19" s="12"/>
    </row>
    <row r="20" spans="1:6" x14ac:dyDescent="0.25">
      <c r="A20" s="4" t="s">
        <v>49</v>
      </c>
      <c r="B20" s="12"/>
      <c r="C20" s="12"/>
      <c r="D20" s="12"/>
      <c r="E20" s="12"/>
      <c r="F20" s="12"/>
    </row>
    <row r="21" spans="1:6" ht="15" customHeight="1" x14ac:dyDescent="0.25">
      <c r="A21" s="3" t="s">
        <v>1</v>
      </c>
      <c r="B21" s="3" t="s">
        <v>2</v>
      </c>
      <c r="C21" s="3" t="s">
        <v>3</v>
      </c>
      <c r="D21" s="3" t="s">
        <v>4</v>
      </c>
      <c r="E21" s="5" t="s">
        <v>5</v>
      </c>
      <c r="F21" s="3" t="s">
        <v>6</v>
      </c>
    </row>
    <row r="22" spans="1:6" x14ac:dyDescent="0.25">
      <c r="A22" s="3"/>
      <c r="B22" s="3"/>
      <c r="C22" s="3"/>
      <c r="D22" s="3"/>
      <c r="E22" s="6">
        <v>0.29060000000000002</v>
      </c>
      <c r="F22" s="3"/>
    </row>
    <row r="23" spans="1:6" x14ac:dyDescent="0.25">
      <c r="A23" s="8" t="str">
        <f t="shared" ref="A23:B35" si="2">A4</f>
        <v>13.045.104/0001-64</v>
      </c>
      <c r="B23" s="8" t="str">
        <f t="shared" si="2"/>
        <v>SEVEN CONSTRUCOES E INCORPORACOES IMOBILIARIAS LTDA</v>
      </c>
      <c r="C23" s="9">
        <f t="shared" ref="C23:C35" si="3">$C$18</f>
        <v>288832.73</v>
      </c>
      <c r="D23" s="10">
        <f t="shared" ref="D23:D35" si="4">D4</f>
        <v>0.26129999999999998</v>
      </c>
      <c r="E23" s="9">
        <f t="shared" ref="E23:E35" si="5">C23*(1-D23)*$E$22</f>
        <v>62002.630361380609</v>
      </c>
      <c r="F23" s="9">
        <f t="shared" ref="F23:F35" si="6">(C23*(1-D23))+E23</f>
        <v>275363.36801238061</v>
      </c>
    </row>
    <row r="24" spans="1:6" x14ac:dyDescent="0.25">
      <c r="A24" s="8" t="str">
        <f t="shared" si="2"/>
        <v xml:space="preserve">03.257.098/0001-55 </v>
      </c>
      <c r="B24" s="8" t="str">
        <f t="shared" si="2"/>
        <v>GIAS EMPREENDIMENTOS, COMERCIO E SERVICOS LTDA</v>
      </c>
      <c r="C24" s="9">
        <f t="shared" si="3"/>
        <v>288832.73</v>
      </c>
      <c r="D24" s="10">
        <f t="shared" si="4"/>
        <v>0.05</v>
      </c>
      <c r="E24" s="9">
        <f t="shared" si="5"/>
        <v>79738.051771099999</v>
      </c>
      <c r="F24" s="9">
        <f t="shared" si="6"/>
        <v>354129.14527109999</v>
      </c>
    </row>
    <row r="25" spans="1:6" x14ac:dyDescent="0.25">
      <c r="A25" s="8" t="str">
        <f t="shared" si="2"/>
        <v>27.840.382/0001-18</v>
      </c>
      <c r="B25" s="8" t="str">
        <f t="shared" si="2"/>
        <v>APCJ CONSTRUCOES LTDA</v>
      </c>
      <c r="C25" s="9">
        <f t="shared" si="3"/>
        <v>288832.73</v>
      </c>
      <c r="D25" s="10">
        <f t="shared" si="4"/>
        <v>0.23</v>
      </c>
      <c r="E25" s="9">
        <f t="shared" si="5"/>
        <v>64629.789330260006</v>
      </c>
      <c r="F25" s="9">
        <f t="shared" si="6"/>
        <v>287030.99143026001</v>
      </c>
    </row>
    <row r="26" spans="1:6" x14ac:dyDescent="0.25">
      <c r="A26" s="8" t="str">
        <f t="shared" si="2"/>
        <v>08.833.656/0001-05</v>
      </c>
      <c r="B26" s="8" t="str">
        <f t="shared" si="2"/>
        <v>NEOLUZ PROJETOS E ENGENHARIA LTDA</v>
      </c>
      <c r="C26" s="9">
        <f t="shared" si="3"/>
        <v>288832.73</v>
      </c>
      <c r="D26" s="10">
        <f t="shared" si="4"/>
        <v>2.2599999999999999E-2</v>
      </c>
      <c r="E26" s="9">
        <f t="shared" si="5"/>
        <v>82037.865053761212</v>
      </c>
      <c r="F26" s="9">
        <f t="shared" si="6"/>
        <v>364342.97535576124</v>
      </c>
    </row>
    <row r="27" spans="1:6" x14ac:dyDescent="0.25">
      <c r="A27" s="8" t="str">
        <f t="shared" si="2"/>
        <v>11.685.502/0001-10</v>
      </c>
      <c r="B27" s="8" t="str">
        <f t="shared" si="2"/>
        <v>A C CONSTRUCOES E SERVICOS LTDA</v>
      </c>
      <c r="C27" s="9">
        <f t="shared" si="3"/>
        <v>288832.73</v>
      </c>
      <c r="D27" s="10">
        <f t="shared" si="4"/>
        <v>0.06</v>
      </c>
      <c r="E27" s="9">
        <f t="shared" si="5"/>
        <v>78898.70385772</v>
      </c>
      <c r="F27" s="9">
        <f t="shared" si="6"/>
        <v>350401.47005771997</v>
      </c>
    </row>
    <row r="28" spans="1:6" x14ac:dyDescent="0.25">
      <c r="A28" s="8" t="str">
        <f t="shared" si="2"/>
        <v>17.700.934/0001-39</v>
      </c>
      <c r="B28" s="8" t="str">
        <f t="shared" si="2"/>
        <v>AS ENGENHARIA EIRELI</v>
      </c>
      <c r="C28" s="9">
        <f t="shared" si="3"/>
        <v>288832.73</v>
      </c>
      <c r="D28" s="10">
        <f t="shared" si="4"/>
        <v>0.1575</v>
      </c>
      <c r="E28" s="9">
        <f t="shared" si="5"/>
        <v>70715.061702265011</v>
      </c>
      <c r="F28" s="9">
        <f t="shared" si="6"/>
        <v>314056.63672726502</v>
      </c>
    </row>
    <row r="29" spans="1:6" x14ac:dyDescent="0.25">
      <c r="A29" s="8" t="str">
        <f t="shared" si="2"/>
        <v>12.377.801/0001-50</v>
      </c>
      <c r="B29" s="8" t="str">
        <f t="shared" si="2"/>
        <v>R A DE OLIVEIRA BARROS EIRELI</v>
      </c>
      <c r="C29" s="9">
        <f t="shared" si="3"/>
        <v>288832.73</v>
      </c>
      <c r="D29" s="10">
        <f t="shared" si="4"/>
        <v>1E-4</v>
      </c>
      <c r="E29" s="9">
        <f t="shared" si="5"/>
        <v>83926.397858866199</v>
      </c>
      <c r="F29" s="9">
        <f t="shared" si="6"/>
        <v>372730.24458586617</v>
      </c>
    </row>
    <row r="30" spans="1:6" x14ac:dyDescent="0.25">
      <c r="A30" s="8" t="str">
        <f t="shared" si="2"/>
        <v>21.746.218/0001-60</v>
      </c>
      <c r="B30" s="8" t="str">
        <f t="shared" si="2"/>
        <v>KAY SERVICOS E CONSERVACAO EIRELI</v>
      </c>
      <c r="C30" s="9">
        <f t="shared" si="3"/>
        <v>288832.73</v>
      </c>
      <c r="D30" s="10">
        <f t="shared" si="4"/>
        <v>1E-4</v>
      </c>
      <c r="E30" s="9">
        <f t="shared" si="5"/>
        <v>83926.397858866199</v>
      </c>
      <c r="F30" s="9">
        <f t="shared" si="6"/>
        <v>372730.24458586617</v>
      </c>
    </row>
    <row r="31" spans="1:6" x14ac:dyDescent="0.25">
      <c r="A31" s="8" t="str">
        <f t="shared" si="2"/>
        <v>20.155.999/0001-55</v>
      </c>
      <c r="B31" s="8" t="str">
        <f t="shared" si="2"/>
        <v>G3 POLARIS SERVICOS EIRELI</v>
      </c>
      <c r="C31" s="9">
        <f t="shared" si="3"/>
        <v>288832.73</v>
      </c>
      <c r="D31" s="10">
        <f t="shared" si="4"/>
        <v>0.2</v>
      </c>
      <c r="E31" s="9">
        <f t="shared" si="5"/>
        <v>67147.833070400011</v>
      </c>
      <c r="F31" s="9">
        <f t="shared" si="6"/>
        <v>298214.0170704</v>
      </c>
    </row>
    <row r="32" spans="1:6" x14ac:dyDescent="0.25">
      <c r="A32" s="8" t="str">
        <f t="shared" si="2"/>
        <v>21.586.650/0001-30</v>
      </c>
      <c r="B32" s="8" t="str">
        <f t="shared" si="2"/>
        <v>FERNOMAR CONSTRUTORA EIRELI</v>
      </c>
      <c r="C32" s="9">
        <f t="shared" si="3"/>
        <v>288832.73</v>
      </c>
      <c r="D32" s="10">
        <f t="shared" si="4"/>
        <v>1.0000000000000001E-5</v>
      </c>
      <c r="E32" s="9">
        <f t="shared" si="5"/>
        <v>83933.951990086629</v>
      </c>
      <c r="F32" s="9">
        <f t="shared" si="6"/>
        <v>372763.79366278666</v>
      </c>
    </row>
    <row r="33" spans="1:6" x14ac:dyDescent="0.25">
      <c r="A33" s="8" t="str">
        <f t="shared" si="2"/>
        <v>14.283.222/0001-73</v>
      </c>
      <c r="B33" s="8" t="str">
        <f t="shared" si="2"/>
        <v>VITOR ALVES CARDOSO NETO EIRELI</v>
      </c>
      <c r="C33" s="9">
        <f t="shared" si="3"/>
        <v>288832.73</v>
      </c>
      <c r="D33" s="10">
        <f t="shared" si="4"/>
        <v>0.05</v>
      </c>
      <c r="E33" s="9">
        <f t="shared" si="5"/>
        <v>79738.051771099999</v>
      </c>
      <c r="F33" s="9">
        <f t="shared" si="6"/>
        <v>354129.14527109999</v>
      </c>
    </row>
    <row r="34" spans="1:6" x14ac:dyDescent="0.25">
      <c r="A34" s="8" t="str">
        <f t="shared" si="2"/>
        <v>01.274.719/0001-83</v>
      </c>
      <c r="B34" s="8" t="str">
        <f t="shared" si="2"/>
        <v>GB CONSTRUCOES CONSULTORIA E SERVICOS EIRELI</v>
      </c>
      <c r="C34" s="9">
        <f t="shared" si="3"/>
        <v>288832.73</v>
      </c>
      <c r="D34" s="10">
        <f t="shared" si="4"/>
        <v>9.9999999999999995E-7</v>
      </c>
      <c r="E34" s="9">
        <f t="shared" si="5"/>
        <v>83934.707403208653</v>
      </c>
      <c r="F34" s="9">
        <f t="shared" si="6"/>
        <v>372767.1485704786</v>
      </c>
    </row>
    <row r="35" spans="1:6" x14ac:dyDescent="0.25">
      <c r="A35" s="8" t="str">
        <f t="shared" si="2"/>
        <v>28.061.914/0001-81</v>
      </c>
      <c r="B35" s="8" t="str">
        <f t="shared" si="2"/>
        <v>PAVIMASTER COMERCIO E SERVICOS EIRELI</v>
      </c>
      <c r="C35" s="9">
        <f t="shared" si="3"/>
        <v>288832.73</v>
      </c>
      <c r="D35" s="10">
        <f t="shared" si="4"/>
        <v>0.15</v>
      </c>
      <c r="E35" s="9">
        <f t="shared" si="5"/>
        <v>71344.572637299992</v>
      </c>
      <c r="F35" s="9">
        <f t="shared" si="6"/>
        <v>316852.39313729998</v>
      </c>
    </row>
    <row r="36" spans="1:6" x14ac:dyDescent="0.25">
      <c r="A36" s="15"/>
      <c r="B36" s="15"/>
      <c r="C36" s="16"/>
      <c r="D36" s="17"/>
      <c r="E36" s="16"/>
      <c r="F36" s="16"/>
    </row>
    <row r="37" spans="1:6" ht="15" customHeight="1" x14ac:dyDescent="0.25">
      <c r="A37" s="15"/>
      <c r="B37" s="15"/>
      <c r="C37" s="3" t="s">
        <v>3</v>
      </c>
      <c r="D37" s="3" t="s">
        <v>41</v>
      </c>
      <c r="E37" s="5" t="s">
        <v>5</v>
      </c>
      <c r="F37" s="3" t="s">
        <v>42</v>
      </c>
    </row>
    <row r="38" spans="1:6" x14ac:dyDescent="0.25">
      <c r="A38" s="12"/>
      <c r="B38" s="12"/>
      <c r="C38" s="3"/>
      <c r="D38" s="3"/>
      <c r="E38" s="6">
        <v>0.29060000000000002</v>
      </c>
      <c r="F38" s="3"/>
    </row>
    <row r="39" spans="1:6" x14ac:dyDescent="0.25">
      <c r="A39" s="2" t="s">
        <v>43</v>
      </c>
      <c r="B39" s="2"/>
      <c r="C39" s="9">
        <f>C18</f>
        <v>288832.73</v>
      </c>
      <c r="D39" s="18">
        <f>ROUND(AVERAGE(D23:D35),6)</f>
        <v>9.0893000000000002E-2</v>
      </c>
      <c r="E39" s="9">
        <f>C39*(1-D39)*$E$22</f>
        <v>76305.706348915162</v>
      </c>
      <c r="F39" s="19">
        <f>(C39*(1-D39))+E39</f>
        <v>338885.56302102515</v>
      </c>
    </row>
  </sheetData>
  <mergeCells count="14">
    <mergeCell ref="C37:C38"/>
    <mergeCell ref="D37:D38"/>
    <mergeCell ref="F37:F38"/>
    <mergeCell ref="A39:B39"/>
    <mergeCell ref="A21:A22"/>
    <mergeCell ref="B21:B22"/>
    <mergeCell ref="C21:C22"/>
    <mergeCell ref="D21:D22"/>
    <mergeCell ref="F21:F22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opLeftCell="A16" zoomScaleNormal="100" workbookViewId="0">
      <selection activeCell="C22" sqref="C22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2.42578125" customWidth="1"/>
    <col min="6" max="6" width="13.85546875" customWidth="1"/>
  </cols>
  <sheetData>
    <row r="1" spans="1:6" x14ac:dyDescent="0.25">
      <c r="A1" s="4" t="s">
        <v>50</v>
      </c>
    </row>
    <row r="2" spans="1:6" ht="15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5" t="s">
        <v>5</v>
      </c>
      <c r="F2" s="3" t="s">
        <v>6</v>
      </c>
    </row>
    <row r="3" spans="1:6" s="7" customFormat="1" x14ac:dyDescent="0.25">
      <c r="A3" s="3"/>
      <c r="B3" s="3"/>
      <c r="C3" s="3"/>
      <c r="D3" s="3"/>
      <c r="E3" s="6">
        <v>0.29060000000000002</v>
      </c>
      <c r="F3" s="3"/>
    </row>
    <row r="4" spans="1:6" x14ac:dyDescent="0.25">
      <c r="A4" s="8" t="s">
        <v>51</v>
      </c>
      <c r="B4" s="8" t="s">
        <v>52</v>
      </c>
      <c r="C4" s="9">
        <v>196039.25</v>
      </c>
      <c r="D4" s="10">
        <v>0.21379999999999999</v>
      </c>
      <c r="E4" s="9">
        <f t="shared" ref="E4:E19" si="0">C4*(1-D4)*$E$3</f>
        <v>44789.032556510007</v>
      </c>
      <c r="F4" s="9">
        <f t="shared" ref="F4:F19" si="1">(C4*(1-D4))+E4</f>
        <v>198915.09090651001</v>
      </c>
    </row>
    <row r="5" spans="1:6" x14ac:dyDescent="0.25">
      <c r="A5" s="8" t="s">
        <v>7</v>
      </c>
      <c r="B5" s="8" t="s">
        <v>8</v>
      </c>
      <c r="C5" s="9">
        <v>196039.25</v>
      </c>
      <c r="D5" s="10">
        <v>3.5000000000000003E-2</v>
      </c>
      <c r="E5" s="9">
        <f t="shared" si="0"/>
        <v>54975.090838250006</v>
      </c>
      <c r="F5" s="9">
        <f t="shared" si="1"/>
        <v>244152.96708825001</v>
      </c>
    </row>
    <row r="6" spans="1:6" x14ac:dyDescent="0.25">
      <c r="A6" s="8" t="s">
        <v>9</v>
      </c>
      <c r="B6" s="8" t="s">
        <v>10</v>
      </c>
      <c r="C6" s="9">
        <v>196039.25</v>
      </c>
      <c r="D6" s="10">
        <v>0.23569999999999999</v>
      </c>
      <c r="E6" s="9">
        <f t="shared" si="0"/>
        <v>43541.411324015004</v>
      </c>
      <c r="F6" s="9">
        <f t="shared" si="1"/>
        <v>193374.21009901501</v>
      </c>
    </row>
    <row r="7" spans="1:6" x14ac:dyDescent="0.25">
      <c r="A7" s="8" t="s">
        <v>11</v>
      </c>
      <c r="B7" s="8" t="s">
        <v>12</v>
      </c>
      <c r="C7" s="9">
        <v>196039.25</v>
      </c>
      <c r="D7" s="10">
        <v>0.05</v>
      </c>
      <c r="E7" s="9">
        <f t="shared" si="0"/>
        <v>54120.55574750001</v>
      </c>
      <c r="F7" s="9">
        <f t="shared" si="1"/>
        <v>240357.84324750002</v>
      </c>
    </row>
    <row r="8" spans="1:6" x14ac:dyDescent="0.25">
      <c r="A8" s="8" t="s">
        <v>13</v>
      </c>
      <c r="B8" s="8" t="s">
        <v>14</v>
      </c>
      <c r="C8" s="9">
        <v>196039.25</v>
      </c>
      <c r="D8" s="10">
        <v>0.19</v>
      </c>
      <c r="E8" s="9">
        <f t="shared" si="0"/>
        <v>46144.89490050001</v>
      </c>
      <c r="F8" s="9">
        <f t="shared" si="1"/>
        <v>204936.68740050003</v>
      </c>
    </row>
    <row r="9" spans="1:6" x14ac:dyDescent="0.25">
      <c r="A9" s="8" t="s">
        <v>15</v>
      </c>
      <c r="B9" s="8" t="s">
        <v>16</v>
      </c>
      <c r="C9" s="9">
        <v>196039.25</v>
      </c>
      <c r="D9" s="10">
        <v>0.15</v>
      </c>
      <c r="E9" s="9">
        <f t="shared" si="0"/>
        <v>48423.6551425</v>
      </c>
      <c r="F9" s="9">
        <f t="shared" si="1"/>
        <v>215057.0176425</v>
      </c>
    </row>
    <row r="10" spans="1:6" x14ac:dyDescent="0.25">
      <c r="A10" s="8" t="s">
        <v>19</v>
      </c>
      <c r="B10" s="8" t="s">
        <v>20</v>
      </c>
      <c r="C10" s="9">
        <v>196039.25</v>
      </c>
      <c r="D10" s="10">
        <v>0.183</v>
      </c>
      <c r="E10" s="9">
        <f t="shared" si="0"/>
        <v>46543.677942850001</v>
      </c>
      <c r="F10" s="9">
        <f t="shared" si="1"/>
        <v>206707.74519285001</v>
      </c>
    </row>
    <row r="11" spans="1:6" x14ac:dyDescent="0.25">
      <c r="A11" s="8" t="s">
        <v>21</v>
      </c>
      <c r="B11" s="8" t="s">
        <v>22</v>
      </c>
      <c r="C11" s="9">
        <v>196039.25</v>
      </c>
      <c r="D11" s="10">
        <v>5.9999999999999995E-4</v>
      </c>
      <c r="E11" s="9">
        <f t="shared" si="0"/>
        <v>56934.824646369998</v>
      </c>
      <c r="F11" s="9">
        <f t="shared" si="1"/>
        <v>252856.45109636997</v>
      </c>
    </row>
    <row r="12" spans="1:6" x14ac:dyDescent="0.25">
      <c r="A12" s="8" t="s">
        <v>23</v>
      </c>
      <c r="B12" s="8" t="s">
        <v>24</v>
      </c>
      <c r="C12" s="9">
        <v>196039.25</v>
      </c>
      <c r="D12" s="10">
        <v>5.0000000000000001E-4</v>
      </c>
      <c r="E12" s="9">
        <f t="shared" si="0"/>
        <v>56940.521546975011</v>
      </c>
      <c r="F12" s="9">
        <f t="shared" si="1"/>
        <v>252881.75192197502</v>
      </c>
    </row>
    <row r="13" spans="1:6" x14ac:dyDescent="0.25">
      <c r="A13" s="8" t="s">
        <v>25</v>
      </c>
      <c r="B13" s="8" t="s">
        <v>26</v>
      </c>
      <c r="C13" s="9">
        <v>196039.25</v>
      </c>
      <c r="D13" s="10">
        <v>1E-4</v>
      </c>
      <c r="E13" s="9">
        <f t="shared" si="0"/>
        <v>56963.309149395005</v>
      </c>
      <c r="F13" s="9">
        <f t="shared" si="1"/>
        <v>252982.955224395</v>
      </c>
    </row>
    <row r="14" spans="1:6" x14ac:dyDescent="0.25">
      <c r="A14" s="8" t="s">
        <v>27</v>
      </c>
      <c r="B14" s="8" t="s">
        <v>28</v>
      </c>
      <c r="C14" s="9">
        <v>196039.25</v>
      </c>
      <c r="D14" s="10">
        <v>1E-4</v>
      </c>
      <c r="E14" s="9">
        <f t="shared" si="0"/>
        <v>56963.309149395005</v>
      </c>
      <c r="F14" s="9">
        <f t="shared" si="1"/>
        <v>252982.955224395</v>
      </c>
    </row>
    <row r="15" spans="1:6" x14ac:dyDescent="0.25">
      <c r="A15" s="8" t="s">
        <v>29</v>
      </c>
      <c r="B15" s="8" t="s">
        <v>30</v>
      </c>
      <c r="C15" s="9">
        <v>196039.25</v>
      </c>
      <c r="D15" s="10">
        <v>1E-4</v>
      </c>
      <c r="E15" s="9">
        <f t="shared" si="0"/>
        <v>56963.309149395005</v>
      </c>
      <c r="F15" s="9">
        <f t="shared" si="1"/>
        <v>252982.955224395</v>
      </c>
    </row>
    <row r="16" spans="1:6" x14ac:dyDescent="0.25">
      <c r="A16" s="8" t="s">
        <v>31</v>
      </c>
      <c r="B16" s="8" t="s">
        <v>32</v>
      </c>
      <c r="C16" s="9">
        <v>196039.25</v>
      </c>
      <c r="D16" s="10">
        <v>1.0000000000000001E-5</v>
      </c>
      <c r="E16" s="9">
        <f t="shared" si="0"/>
        <v>56968.436359939507</v>
      </c>
      <c r="F16" s="9">
        <f t="shared" si="1"/>
        <v>253005.72596743953</v>
      </c>
    </row>
    <row r="17" spans="1:6" x14ac:dyDescent="0.25">
      <c r="A17" s="8" t="s">
        <v>33</v>
      </c>
      <c r="B17" s="8" t="s">
        <v>34</v>
      </c>
      <c r="C17" s="9">
        <v>196039.25</v>
      </c>
      <c r="D17" s="10">
        <v>9.9999999999999995E-7</v>
      </c>
      <c r="E17" s="9">
        <f t="shared" si="0"/>
        <v>56968.949080993953</v>
      </c>
      <c r="F17" s="9">
        <f t="shared" si="1"/>
        <v>253008.00304174394</v>
      </c>
    </row>
    <row r="18" spans="1:6" x14ac:dyDescent="0.25">
      <c r="A18" s="8" t="s">
        <v>35</v>
      </c>
      <c r="B18" s="8" t="s">
        <v>36</v>
      </c>
      <c r="C18" s="9">
        <v>196039.25</v>
      </c>
      <c r="D18" s="10">
        <v>9.9999999999999995E-7</v>
      </c>
      <c r="E18" s="9">
        <f t="shared" si="0"/>
        <v>56968.949080993953</v>
      </c>
      <c r="F18" s="9">
        <f t="shared" si="1"/>
        <v>253008.00304174394</v>
      </c>
    </row>
    <row r="19" spans="1:6" x14ac:dyDescent="0.25">
      <c r="A19" s="8" t="s">
        <v>37</v>
      </c>
      <c r="B19" s="8" t="s">
        <v>38</v>
      </c>
      <c r="C19" s="9">
        <v>196039.25</v>
      </c>
      <c r="D19" s="11">
        <v>9.9999999999999995E-7</v>
      </c>
      <c r="E19" s="9">
        <f t="shared" si="0"/>
        <v>56968.949080993953</v>
      </c>
      <c r="F19" s="9">
        <f t="shared" si="1"/>
        <v>253008.00304174394</v>
      </c>
    </row>
    <row r="20" spans="1:6" x14ac:dyDescent="0.25">
      <c r="A20" s="12"/>
      <c r="B20" s="12"/>
      <c r="C20" s="12"/>
      <c r="D20" s="12"/>
      <c r="E20" s="12"/>
      <c r="F20" s="12"/>
    </row>
    <row r="21" spans="1:6" x14ac:dyDescent="0.25">
      <c r="A21" s="12"/>
      <c r="B21" s="13" t="s">
        <v>39</v>
      </c>
      <c r="C21" s="14">
        <v>455678.23</v>
      </c>
      <c r="D21" s="12"/>
      <c r="E21" s="12"/>
      <c r="F21" s="12"/>
    </row>
    <row r="22" spans="1:6" x14ac:dyDescent="0.25">
      <c r="A22" s="12"/>
      <c r="B22" s="12"/>
      <c r="C22" s="12"/>
      <c r="D22" s="12"/>
      <c r="E22" s="12"/>
      <c r="F22" s="12"/>
    </row>
    <row r="23" spans="1:6" x14ac:dyDescent="0.25">
      <c r="A23" s="4" t="s">
        <v>53</v>
      </c>
      <c r="B23" s="12"/>
      <c r="C23" s="12"/>
      <c r="D23" s="12"/>
      <c r="E23" s="12"/>
      <c r="F23" s="12"/>
    </row>
    <row r="24" spans="1:6" ht="15" customHeight="1" x14ac:dyDescent="0.25">
      <c r="A24" s="3" t="s">
        <v>1</v>
      </c>
      <c r="B24" s="3" t="s">
        <v>2</v>
      </c>
      <c r="C24" s="3" t="s">
        <v>3</v>
      </c>
      <c r="D24" s="3" t="s">
        <v>4</v>
      </c>
      <c r="E24" s="5" t="s">
        <v>5</v>
      </c>
      <c r="F24" s="3" t="s">
        <v>6</v>
      </c>
    </row>
    <row r="25" spans="1:6" x14ac:dyDescent="0.25">
      <c r="A25" s="3"/>
      <c r="B25" s="3"/>
      <c r="C25" s="3"/>
      <c r="D25" s="3"/>
      <c r="E25" s="6">
        <v>0.29060000000000002</v>
      </c>
      <c r="F25" s="3"/>
    </row>
    <row r="26" spans="1:6" x14ac:dyDescent="0.25">
      <c r="A26" s="8" t="str">
        <f t="shared" ref="A26:B41" si="2">A4</f>
        <v>27.529.241/0001-89</v>
      </c>
      <c r="B26" s="8" t="str">
        <f t="shared" si="2"/>
        <v>L L DE OLIVEIRA EIRELI</v>
      </c>
      <c r="C26" s="9">
        <f t="shared" ref="C26:C41" si="3">$C$21</f>
        <v>455678.23</v>
      </c>
      <c r="D26" s="10">
        <f t="shared" ref="D26:D41" si="4">D4</f>
        <v>0.21379999999999999</v>
      </c>
      <c r="E26" s="9">
        <f t="shared" ref="E26:E41" si="5">C26*(1-D26)*$E$25</f>
        <v>104108.67761819559</v>
      </c>
      <c r="F26" s="9">
        <f t="shared" ref="F26:F41" si="6">(C26*(1-D26))+E26</f>
        <v>462362.90204419557</v>
      </c>
    </row>
    <row r="27" spans="1:6" x14ac:dyDescent="0.25">
      <c r="A27" s="8" t="str">
        <f t="shared" si="2"/>
        <v xml:space="preserve">07.520.858/0001-26 </v>
      </c>
      <c r="B27" s="8" t="str">
        <f t="shared" si="2"/>
        <v xml:space="preserve">AMF CONSTRUTORA LTDA </v>
      </c>
      <c r="C27" s="9">
        <f t="shared" si="3"/>
        <v>455678.23</v>
      </c>
      <c r="D27" s="10">
        <f t="shared" si="4"/>
        <v>3.5000000000000003E-2</v>
      </c>
      <c r="E27" s="9">
        <f t="shared" si="5"/>
        <v>127785.39036067</v>
      </c>
      <c r="F27" s="9">
        <f t="shared" si="6"/>
        <v>567514.88231066999</v>
      </c>
    </row>
    <row r="28" spans="1:6" x14ac:dyDescent="0.25">
      <c r="A28" s="8" t="str">
        <f t="shared" si="2"/>
        <v>13.045.104/0001-64</v>
      </c>
      <c r="B28" s="8" t="str">
        <f t="shared" si="2"/>
        <v>SEVEN CONSTRUCOES E INCORPORACOES IMOBILIARIAS LTDA</v>
      </c>
      <c r="C28" s="9">
        <f t="shared" si="3"/>
        <v>455678.23</v>
      </c>
      <c r="D28" s="10">
        <f t="shared" si="4"/>
        <v>0.23569999999999999</v>
      </c>
      <c r="E28" s="9">
        <f t="shared" si="5"/>
        <v>101208.67756752339</v>
      </c>
      <c r="F28" s="9">
        <f t="shared" si="6"/>
        <v>449483.54875652335</v>
      </c>
    </row>
    <row r="29" spans="1:6" x14ac:dyDescent="0.25">
      <c r="A29" s="8" t="str">
        <f t="shared" si="2"/>
        <v xml:space="preserve">03.257.098/0001-55 </v>
      </c>
      <c r="B29" s="8" t="str">
        <f t="shared" si="2"/>
        <v>GIAS EMPREENDIMENTOS, COMERCIO E SERVICOS LTDA</v>
      </c>
      <c r="C29" s="9">
        <f t="shared" si="3"/>
        <v>455678.23</v>
      </c>
      <c r="D29" s="10">
        <f t="shared" si="4"/>
        <v>0.05</v>
      </c>
      <c r="E29" s="9">
        <f t="shared" si="5"/>
        <v>125799.08895609999</v>
      </c>
      <c r="F29" s="9">
        <f t="shared" si="6"/>
        <v>558693.40745609999</v>
      </c>
    </row>
    <row r="30" spans="1:6" x14ac:dyDescent="0.25">
      <c r="A30" s="8" t="str">
        <f t="shared" si="2"/>
        <v>27.840.382/0001-18</v>
      </c>
      <c r="B30" s="8" t="str">
        <f t="shared" si="2"/>
        <v>APCJ CONSTRUCOES LTDA</v>
      </c>
      <c r="C30" s="9">
        <f t="shared" si="3"/>
        <v>455678.23</v>
      </c>
      <c r="D30" s="10">
        <f t="shared" si="4"/>
        <v>0.19</v>
      </c>
      <c r="E30" s="9">
        <f t="shared" si="5"/>
        <v>107260.27584678</v>
      </c>
      <c r="F30" s="9">
        <f t="shared" si="6"/>
        <v>476359.64214677998</v>
      </c>
    </row>
    <row r="31" spans="1:6" x14ac:dyDescent="0.25">
      <c r="A31" s="8" t="str">
        <f t="shared" si="2"/>
        <v>08.833.656/0001-05</v>
      </c>
      <c r="B31" s="8" t="str">
        <f t="shared" si="2"/>
        <v>NEOLUZ PROJETOS E ENGENHARIA LTDA</v>
      </c>
      <c r="C31" s="9">
        <f t="shared" si="3"/>
        <v>455678.23</v>
      </c>
      <c r="D31" s="10">
        <f t="shared" si="4"/>
        <v>0.15</v>
      </c>
      <c r="E31" s="9">
        <f t="shared" si="5"/>
        <v>112557.0795923</v>
      </c>
      <c r="F31" s="9">
        <f t="shared" si="6"/>
        <v>499883.57509229996</v>
      </c>
    </row>
    <row r="32" spans="1:6" x14ac:dyDescent="0.25">
      <c r="A32" s="8" t="str">
        <f t="shared" si="2"/>
        <v>20.847.522/0001-30</v>
      </c>
      <c r="B32" s="8" t="str">
        <f t="shared" si="2"/>
        <v>JAPO CONSULTORIA EM SEGURANCA, REFORMAS E SERVICOS EIRE</v>
      </c>
      <c r="C32" s="9">
        <f t="shared" si="3"/>
        <v>455678.23</v>
      </c>
      <c r="D32" s="10">
        <f t="shared" si="4"/>
        <v>0.183</v>
      </c>
      <c r="E32" s="9">
        <f t="shared" si="5"/>
        <v>108187.216502246</v>
      </c>
      <c r="F32" s="9">
        <f t="shared" si="6"/>
        <v>480476.33041224594</v>
      </c>
    </row>
    <row r="33" spans="1:6" x14ac:dyDescent="0.25">
      <c r="A33" s="8" t="str">
        <f t="shared" si="2"/>
        <v>11.685.502/0001-10</v>
      </c>
      <c r="B33" s="8" t="str">
        <f t="shared" si="2"/>
        <v>A C CONSTRUCOES E SERVICOS LTDA</v>
      </c>
      <c r="C33" s="9">
        <f t="shared" si="3"/>
        <v>455678.23</v>
      </c>
      <c r="D33" s="10">
        <f t="shared" si="4"/>
        <v>5.9999999999999995E-4</v>
      </c>
      <c r="E33" s="9">
        <f t="shared" si="5"/>
        <v>132340.64158181721</v>
      </c>
      <c r="F33" s="9">
        <f t="shared" si="6"/>
        <v>587745.46464381716</v>
      </c>
    </row>
    <row r="34" spans="1:6" x14ac:dyDescent="0.25">
      <c r="A34" s="8" t="str">
        <f t="shared" si="2"/>
        <v>17.700.934/0001-39</v>
      </c>
      <c r="B34" s="8" t="str">
        <f t="shared" si="2"/>
        <v>AS ENGENHARIA EIRELI</v>
      </c>
      <c r="C34" s="9">
        <f t="shared" si="3"/>
        <v>455678.23</v>
      </c>
      <c r="D34" s="10">
        <f t="shared" si="4"/>
        <v>5.0000000000000001E-4</v>
      </c>
      <c r="E34" s="9">
        <f t="shared" si="5"/>
        <v>132353.88359118102</v>
      </c>
      <c r="F34" s="9">
        <f t="shared" si="6"/>
        <v>587804.27447618102</v>
      </c>
    </row>
    <row r="35" spans="1:6" x14ac:dyDescent="0.25">
      <c r="A35" s="8" t="str">
        <f t="shared" si="2"/>
        <v>12.377.801/0001-50</v>
      </c>
      <c r="B35" s="8" t="str">
        <f t="shared" si="2"/>
        <v>R A DE OLIVEIRA BARROS EIRELI</v>
      </c>
      <c r="C35" s="9">
        <f t="shared" si="3"/>
        <v>455678.23</v>
      </c>
      <c r="D35" s="10">
        <f t="shared" si="4"/>
        <v>1E-4</v>
      </c>
      <c r="E35" s="9">
        <f t="shared" si="5"/>
        <v>132406.85162863621</v>
      </c>
      <c r="F35" s="9">
        <f t="shared" si="6"/>
        <v>588039.5138056362</v>
      </c>
    </row>
    <row r="36" spans="1:6" x14ac:dyDescent="0.25">
      <c r="A36" s="8" t="str">
        <f t="shared" si="2"/>
        <v>21.746.218/0001-60</v>
      </c>
      <c r="B36" s="8" t="str">
        <f t="shared" si="2"/>
        <v>KAY SERVICOS E CONSERVACAO EIRELI</v>
      </c>
      <c r="C36" s="9">
        <f t="shared" si="3"/>
        <v>455678.23</v>
      </c>
      <c r="D36" s="10">
        <f t="shared" si="4"/>
        <v>1E-4</v>
      </c>
      <c r="E36" s="9">
        <f t="shared" si="5"/>
        <v>132406.85162863621</v>
      </c>
      <c r="F36" s="9">
        <f t="shared" si="6"/>
        <v>588039.5138056362</v>
      </c>
    </row>
    <row r="37" spans="1:6" x14ac:dyDescent="0.25">
      <c r="A37" s="8" t="str">
        <f t="shared" si="2"/>
        <v>20.155.999/0001-55</v>
      </c>
      <c r="B37" s="8" t="str">
        <f t="shared" si="2"/>
        <v>G3 POLARIS SERVICOS EIRELI</v>
      </c>
      <c r="C37" s="9">
        <f t="shared" si="3"/>
        <v>455678.23</v>
      </c>
      <c r="D37" s="10">
        <f t="shared" si="4"/>
        <v>1E-4</v>
      </c>
      <c r="E37" s="9">
        <f t="shared" si="5"/>
        <v>132406.85162863621</v>
      </c>
      <c r="F37" s="9">
        <f t="shared" si="6"/>
        <v>588039.5138056362</v>
      </c>
    </row>
    <row r="38" spans="1:6" x14ac:dyDescent="0.25">
      <c r="A38" s="8" t="str">
        <f t="shared" si="2"/>
        <v>21.586.650/0001-30</v>
      </c>
      <c r="B38" s="8" t="str">
        <f t="shared" si="2"/>
        <v>FERNOMAR CONSTRUTORA EIRELI</v>
      </c>
      <c r="C38" s="9">
        <f t="shared" si="3"/>
        <v>455678.23</v>
      </c>
      <c r="D38" s="10">
        <f t="shared" si="4"/>
        <v>1.0000000000000001E-5</v>
      </c>
      <c r="E38" s="9">
        <f t="shared" si="5"/>
        <v>132418.76943706363</v>
      </c>
      <c r="F38" s="9">
        <f t="shared" si="6"/>
        <v>588092.44265476358</v>
      </c>
    </row>
    <row r="39" spans="1:6" x14ac:dyDescent="0.25">
      <c r="A39" s="8" t="str">
        <f t="shared" si="2"/>
        <v>14.283.222/0001-73</v>
      </c>
      <c r="B39" s="8" t="str">
        <f t="shared" si="2"/>
        <v>VITOR ALVES CARDOSO NETO EIRELI</v>
      </c>
      <c r="C39" s="9">
        <f t="shared" si="3"/>
        <v>455678.23</v>
      </c>
      <c r="D39" s="10">
        <f t="shared" si="4"/>
        <v>9.9999999999999995E-7</v>
      </c>
      <c r="E39" s="9">
        <f t="shared" si="5"/>
        <v>132419.96121790636</v>
      </c>
      <c r="F39" s="9">
        <f t="shared" si="6"/>
        <v>588097.73553967627</v>
      </c>
    </row>
    <row r="40" spans="1:6" x14ac:dyDescent="0.25">
      <c r="A40" s="8" t="str">
        <f t="shared" si="2"/>
        <v>01.274.719/0001-83</v>
      </c>
      <c r="B40" s="8" t="str">
        <f t="shared" si="2"/>
        <v>GB CONSTRUCOES CONSULTORIA E SERVICOS EIRELI</v>
      </c>
      <c r="C40" s="9">
        <f t="shared" si="3"/>
        <v>455678.23</v>
      </c>
      <c r="D40" s="10">
        <f t="shared" si="4"/>
        <v>9.9999999999999995E-7</v>
      </c>
      <c r="E40" s="9">
        <f t="shared" si="5"/>
        <v>132419.96121790636</v>
      </c>
      <c r="F40" s="9">
        <f t="shared" si="6"/>
        <v>588097.73553967627</v>
      </c>
    </row>
    <row r="41" spans="1:6" x14ac:dyDescent="0.25">
      <c r="A41" s="8" t="str">
        <f t="shared" si="2"/>
        <v>28.061.914/0001-81</v>
      </c>
      <c r="B41" s="8" t="str">
        <f t="shared" si="2"/>
        <v>PAVIMASTER COMERCIO E SERVICOS EIRELI</v>
      </c>
      <c r="C41" s="9">
        <f t="shared" si="3"/>
        <v>455678.23</v>
      </c>
      <c r="D41" s="10">
        <f t="shared" si="4"/>
        <v>9.9999999999999995E-7</v>
      </c>
      <c r="E41" s="9">
        <f t="shared" si="5"/>
        <v>132419.96121790636</v>
      </c>
      <c r="F41" s="9">
        <f t="shared" si="6"/>
        <v>588097.73553967627</v>
      </c>
    </row>
    <row r="42" spans="1:6" x14ac:dyDescent="0.25">
      <c r="A42" s="15"/>
      <c r="B42" s="15"/>
      <c r="C42" s="16"/>
      <c r="D42" s="17"/>
      <c r="E42" s="16"/>
      <c r="F42" s="16"/>
    </row>
    <row r="43" spans="1:6" ht="15" customHeight="1" x14ac:dyDescent="0.25">
      <c r="A43" s="15"/>
      <c r="B43" s="15"/>
      <c r="C43" s="3" t="s">
        <v>3</v>
      </c>
      <c r="D43" s="3" t="s">
        <v>41</v>
      </c>
      <c r="E43" s="5" t="s">
        <v>5</v>
      </c>
      <c r="F43" s="3" t="s">
        <v>42</v>
      </c>
    </row>
    <row r="44" spans="1:6" x14ac:dyDescent="0.25">
      <c r="A44" s="12"/>
      <c r="B44" s="12"/>
      <c r="C44" s="3"/>
      <c r="D44" s="3"/>
      <c r="E44" s="6">
        <v>0.29060000000000002</v>
      </c>
      <c r="F44" s="3"/>
    </row>
    <row r="45" spans="1:6" x14ac:dyDescent="0.25">
      <c r="A45" s="2" t="s">
        <v>43</v>
      </c>
      <c r="B45" s="2"/>
      <c r="C45" s="9">
        <f>C21</f>
        <v>455678.23</v>
      </c>
      <c r="D45" s="18">
        <f>ROUND(AVERAGE(D26:D41),6)</f>
        <v>6.6182000000000005E-2</v>
      </c>
      <c r="E45" s="9">
        <f>C45*(1-D45)*$E$25</f>
        <v>123656.26700084988</v>
      </c>
      <c r="F45" s="19">
        <f>(C45*(1-D45))+E45</f>
        <v>549176.80038298992</v>
      </c>
    </row>
  </sheetData>
  <mergeCells count="14">
    <mergeCell ref="C43:C44"/>
    <mergeCell ref="D43:D44"/>
    <mergeCell ref="F43:F44"/>
    <mergeCell ref="A45:B45"/>
    <mergeCell ref="A24:A25"/>
    <mergeCell ref="B24:B25"/>
    <mergeCell ref="C24:C25"/>
    <mergeCell ref="D24:D25"/>
    <mergeCell ref="F24:F25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zoomScaleNormal="100" workbookViewId="0">
      <selection activeCell="C13" sqref="C13"/>
    </sheetView>
  </sheetViews>
  <sheetFormatPr defaultColWidth="8.7109375" defaultRowHeight="15" x14ac:dyDescent="0.25"/>
  <cols>
    <col min="1" max="1" width="18.42578125" customWidth="1"/>
    <col min="2" max="2" width="36.42578125" customWidth="1"/>
    <col min="3" max="3" width="12.140625" customWidth="1"/>
    <col min="4" max="4" width="11.28515625" customWidth="1"/>
    <col min="5" max="5" width="12.42578125" customWidth="1"/>
    <col min="6" max="6" width="13.85546875" customWidth="1"/>
  </cols>
  <sheetData>
    <row r="1" spans="1:6" x14ac:dyDescent="0.25">
      <c r="A1" s="4" t="s">
        <v>54</v>
      </c>
    </row>
    <row r="2" spans="1:6" ht="15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5" t="s">
        <v>5</v>
      </c>
      <c r="F2" s="3" t="s">
        <v>6</v>
      </c>
    </row>
    <row r="3" spans="1:6" s="7" customFormat="1" x14ac:dyDescent="0.25">
      <c r="A3" s="3"/>
      <c r="B3" s="3"/>
      <c r="C3" s="3"/>
      <c r="D3" s="3"/>
      <c r="E3" s="6">
        <v>0.29060000000000002</v>
      </c>
      <c r="F3" s="3"/>
    </row>
    <row r="4" spans="1:6" x14ac:dyDescent="0.25">
      <c r="A4" s="8" t="s">
        <v>51</v>
      </c>
      <c r="B4" s="8" t="s">
        <v>55</v>
      </c>
      <c r="C4" s="9">
        <v>140824.94</v>
      </c>
      <c r="D4" s="10">
        <v>0.08</v>
      </c>
      <c r="E4" s="9">
        <f t="shared" ref="E4:E10" si="0">C4*(1-D4)*$E$3</f>
        <v>37649.829358880008</v>
      </c>
      <c r="F4" s="9">
        <f t="shared" ref="F4:F10" si="1">(C4*(1-D4))+E4</f>
        <v>167208.77415888003</v>
      </c>
    </row>
    <row r="5" spans="1:6" x14ac:dyDescent="0.25">
      <c r="A5" s="8" t="s">
        <v>56</v>
      </c>
      <c r="B5" s="8" t="s">
        <v>57</v>
      </c>
      <c r="C5" s="9">
        <v>140824.94</v>
      </c>
      <c r="D5" s="10">
        <v>1.0999999999999999E-2</v>
      </c>
      <c r="E5" s="9">
        <f t="shared" si="0"/>
        <v>40473.566560796004</v>
      </c>
      <c r="F5" s="9">
        <f t="shared" si="1"/>
        <v>179749.43222079601</v>
      </c>
    </row>
    <row r="6" spans="1:6" x14ac:dyDescent="0.25">
      <c r="A6" s="8" t="s">
        <v>58</v>
      </c>
      <c r="B6" s="8" t="s">
        <v>59</v>
      </c>
      <c r="C6" s="9">
        <v>140824.94</v>
      </c>
      <c r="D6" s="10">
        <v>9.5000000000000001E-2</v>
      </c>
      <c r="E6" s="9">
        <f t="shared" si="0"/>
        <v>37035.973445420008</v>
      </c>
      <c r="F6" s="9">
        <f t="shared" si="1"/>
        <v>164482.54414542002</v>
      </c>
    </row>
    <row r="7" spans="1:6" x14ac:dyDescent="0.25">
      <c r="A7" s="8" t="s">
        <v>60</v>
      </c>
      <c r="B7" s="8" t="s">
        <v>61</v>
      </c>
      <c r="C7" s="9">
        <v>140824.94</v>
      </c>
      <c r="D7" s="10">
        <v>0.02</v>
      </c>
      <c r="E7" s="9">
        <f t="shared" si="0"/>
        <v>40105.253012720001</v>
      </c>
      <c r="F7" s="9">
        <f t="shared" si="1"/>
        <v>178113.69421272</v>
      </c>
    </row>
    <row r="8" spans="1:6" x14ac:dyDescent="0.25">
      <c r="A8" s="8" t="s">
        <v>62</v>
      </c>
      <c r="B8" s="8" t="s">
        <v>12</v>
      </c>
      <c r="C8" s="9">
        <v>140824.94</v>
      </c>
      <c r="D8" s="10">
        <v>0.1201</v>
      </c>
      <c r="E8" s="9">
        <f t="shared" si="0"/>
        <v>36008.787883563607</v>
      </c>
      <c r="F8" s="9">
        <f t="shared" si="1"/>
        <v>159920.65258956363</v>
      </c>
    </row>
    <row r="9" spans="1:6" x14ac:dyDescent="0.25">
      <c r="A9" s="8" t="s">
        <v>63</v>
      </c>
      <c r="B9" s="8" t="s">
        <v>64</v>
      </c>
      <c r="C9" s="9">
        <v>140824.94</v>
      </c>
      <c r="D9" s="10">
        <v>8.0500000000000002E-2</v>
      </c>
      <c r="E9" s="9">
        <f t="shared" si="0"/>
        <v>37629.367495098006</v>
      </c>
      <c r="F9" s="9">
        <f t="shared" si="1"/>
        <v>167117.89982509799</v>
      </c>
    </row>
    <row r="10" spans="1:6" x14ac:dyDescent="0.25">
      <c r="A10" s="8" t="s">
        <v>65</v>
      </c>
      <c r="B10" s="8" t="s">
        <v>66</v>
      </c>
      <c r="C10" s="9">
        <v>140824.94</v>
      </c>
      <c r="D10" s="10">
        <v>0.09</v>
      </c>
      <c r="E10" s="9">
        <f t="shared" si="0"/>
        <v>37240.592083240008</v>
      </c>
      <c r="F10" s="9">
        <f t="shared" si="1"/>
        <v>165391.28748324001</v>
      </c>
    </row>
    <row r="11" spans="1:6" x14ac:dyDescent="0.25">
      <c r="A11" s="12"/>
      <c r="B11" s="12"/>
      <c r="C11" s="12"/>
      <c r="D11" s="12"/>
      <c r="E11" s="12"/>
      <c r="F11" s="12"/>
    </row>
    <row r="12" spans="1:6" x14ac:dyDescent="0.25">
      <c r="A12" s="12"/>
      <c r="B12" s="13" t="s">
        <v>39</v>
      </c>
      <c r="C12" s="14">
        <v>353488.21</v>
      </c>
      <c r="D12" s="12"/>
      <c r="E12" s="12"/>
      <c r="F12" s="12"/>
    </row>
    <row r="13" spans="1:6" x14ac:dyDescent="0.25">
      <c r="A13" s="12"/>
      <c r="B13" s="12"/>
      <c r="C13" s="12"/>
      <c r="D13" s="12"/>
      <c r="E13" s="12"/>
      <c r="F13" s="12"/>
    </row>
    <row r="14" spans="1:6" x14ac:dyDescent="0.25">
      <c r="A14" s="4" t="s">
        <v>67</v>
      </c>
      <c r="B14" s="12"/>
      <c r="C14" s="12"/>
      <c r="D14" s="12"/>
      <c r="E14" s="12"/>
      <c r="F14" s="12"/>
    </row>
    <row r="15" spans="1:6" ht="15" customHeight="1" x14ac:dyDescent="0.25">
      <c r="A15" s="3" t="s">
        <v>1</v>
      </c>
      <c r="B15" s="3" t="s">
        <v>2</v>
      </c>
      <c r="C15" s="3" t="s">
        <v>3</v>
      </c>
      <c r="D15" s="3" t="s">
        <v>4</v>
      </c>
      <c r="E15" s="5" t="s">
        <v>5</v>
      </c>
      <c r="F15" s="3" t="s">
        <v>6</v>
      </c>
    </row>
    <row r="16" spans="1:6" x14ac:dyDescent="0.25">
      <c r="A16" s="3"/>
      <c r="B16" s="3"/>
      <c r="C16" s="3"/>
      <c r="D16" s="3"/>
      <c r="E16" s="6">
        <v>0.29060000000000002</v>
      </c>
      <c r="F16" s="3"/>
    </row>
    <row r="17" spans="1:6" x14ac:dyDescent="0.25">
      <c r="A17" s="8" t="s">
        <v>51</v>
      </c>
      <c r="B17" s="8" t="s">
        <v>55</v>
      </c>
      <c r="C17" s="9">
        <f t="shared" ref="C17:C23" si="2">$C$12</f>
        <v>353488.21</v>
      </c>
      <c r="D17" s="10">
        <v>0.08</v>
      </c>
      <c r="E17" s="9">
        <f t="shared" ref="E17:E23" si="3">C17*(1-D17)*$E$16</f>
        <v>94505.779919920024</v>
      </c>
      <c r="F17" s="9">
        <f t="shared" ref="F17:F23" si="4">(C17*(1-D17))+E17</f>
        <v>419714.93311992008</v>
      </c>
    </row>
    <row r="18" spans="1:6" x14ac:dyDescent="0.25">
      <c r="A18" s="8" t="s">
        <v>56</v>
      </c>
      <c r="B18" s="8" t="s">
        <v>57</v>
      </c>
      <c r="C18" s="9">
        <f t="shared" si="2"/>
        <v>353488.21</v>
      </c>
      <c r="D18" s="10">
        <v>1.0999999999999999E-2</v>
      </c>
      <c r="E18" s="9">
        <f t="shared" si="3"/>
        <v>101593.71341391401</v>
      </c>
      <c r="F18" s="9">
        <f t="shared" si="4"/>
        <v>451193.55310391402</v>
      </c>
    </row>
    <row r="19" spans="1:6" x14ac:dyDescent="0.25">
      <c r="A19" s="8" t="s">
        <v>58</v>
      </c>
      <c r="B19" s="8" t="s">
        <v>59</v>
      </c>
      <c r="C19" s="9">
        <f t="shared" si="2"/>
        <v>353488.21</v>
      </c>
      <c r="D19" s="10">
        <v>9.5000000000000001E-2</v>
      </c>
      <c r="E19" s="9">
        <f t="shared" si="3"/>
        <v>92964.924812530022</v>
      </c>
      <c r="F19" s="9">
        <f t="shared" si="4"/>
        <v>412871.75486253004</v>
      </c>
    </row>
    <row r="20" spans="1:6" x14ac:dyDescent="0.25">
      <c r="A20" s="8" t="s">
        <v>60</v>
      </c>
      <c r="B20" s="8" t="s">
        <v>61</v>
      </c>
      <c r="C20" s="9">
        <f t="shared" si="2"/>
        <v>353488.21</v>
      </c>
      <c r="D20" s="10">
        <v>0.02</v>
      </c>
      <c r="E20" s="9">
        <f t="shared" si="3"/>
        <v>100669.20034948</v>
      </c>
      <c r="F20" s="9">
        <f t="shared" si="4"/>
        <v>447087.64614948002</v>
      </c>
    </row>
    <row r="21" spans="1:6" x14ac:dyDescent="0.25">
      <c r="A21" s="8" t="s">
        <v>62</v>
      </c>
      <c r="B21" s="8" t="s">
        <v>12</v>
      </c>
      <c r="C21" s="9">
        <f t="shared" si="2"/>
        <v>353488.21</v>
      </c>
      <c r="D21" s="10">
        <v>0.1201</v>
      </c>
      <c r="E21" s="9">
        <f t="shared" si="3"/>
        <v>90386.560599497418</v>
      </c>
      <c r="F21" s="9">
        <f t="shared" si="4"/>
        <v>401420.83657849743</v>
      </c>
    </row>
    <row r="22" spans="1:6" x14ac:dyDescent="0.25">
      <c r="A22" s="8" t="s">
        <v>63</v>
      </c>
      <c r="B22" s="8" t="s">
        <v>64</v>
      </c>
      <c r="C22" s="9">
        <f t="shared" si="2"/>
        <v>353488.21</v>
      </c>
      <c r="D22" s="10">
        <v>8.0500000000000002E-2</v>
      </c>
      <c r="E22" s="9">
        <f t="shared" si="3"/>
        <v>94454.418083007011</v>
      </c>
      <c r="F22" s="9">
        <f t="shared" si="4"/>
        <v>419486.82717800699</v>
      </c>
    </row>
    <row r="23" spans="1:6" x14ac:dyDescent="0.25">
      <c r="A23" s="8" t="s">
        <v>65</v>
      </c>
      <c r="B23" s="8" t="s">
        <v>66</v>
      </c>
      <c r="C23" s="9">
        <f t="shared" si="2"/>
        <v>353488.21</v>
      </c>
      <c r="D23" s="10">
        <v>0.09</v>
      </c>
      <c r="E23" s="9">
        <f t="shared" si="3"/>
        <v>93478.543181660018</v>
      </c>
      <c r="F23" s="9">
        <f t="shared" si="4"/>
        <v>415152.81428166002</v>
      </c>
    </row>
    <row r="24" spans="1:6" x14ac:dyDescent="0.25">
      <c r="A24" s="15"/>
      <c r="B24" s="15"/>
      <c r="C24" s="16"/>
      <c r="D24" s="17"/>
      <c r="E24" s="16"/>
      <c r="F24" s="16"/>
    </row>
    <row r="25" spans="1:6" ht="15" customHeight="1" x14ac:dyDescent="0.25">
      <c r="A25" s="15"/>
      <c r="B25" s="15"/>
      <c r="C25" s="3" t="s">
        <v>3</v>
      </c>
      <c r="D25" s="3" t="s">
        <v>41</v>
      </c>
      <c r="E25" s="5" t="s">
        <v>5</v>
      </c>
      <c r="F25" s="3" t="s">
        <v>42</v>
      </c>
    </row>
    <row r="26" spans="1:6" x14ac:dyDescent="0.25">
      <c r="A26" s="12"/>
      <c r="B26" s="12"/>
      <c r="C26" s="3"/>
      <c r="D26" s="3"/>
      <c r="E26" s="6">
        <v>0.29060000000000002</v>
      </c>
      <c r="F26" s="3"/>
    </row>
    <row r="27" spans="1:6" x14ac:dyDescent="0.25">
      <c r="A27" s="2" t="s">
        <v>43</v>
      </c>
      <c r="B27" s="2"/>
      <c r="C27" s="9">
        <f>C12</f>
        <v>353488.21</v>
      </c>
      <c r="D27" s="18">
        <f>ROUND(AVERAGE(D17:D23),6)</f>
        <v>7.0943000000000006E-2</v>
      </c>
      <c r="E27" s="9">
        <f>C27*(1-D27)*$E$16</f>
        <v>95436.148233762098</v>
      </c>
      <c r="F27" s="19">
        <f>(C27*(1-D27))+E27</f>
        <v>423846.84415173216</v>
      </c>
    </row>
    <row r="28" spans="1:6" x14ac:dyDescent="0.25">
      <c r="A28" s="12"/>
      <c r="B28" s="12"/>
      <c r="C28" s="12"/>
      <c r="D28" s="12"/>
      <c r="E28" s="12"/>
      <c r="F28" s="12"/>
    </row>
  </sheetData>
  <mergeCells count="14">
    <mergeCell ref="C25:C26"/>
    <mergeCell ref="D25:D26"/>
    <mergeCell ref="F25:F26"/>
    <mergeCell ref="A27:B27"/>
    <mergeCell ref="A15:A16"/>
    <mergeCell ref="B15:B16"/>
    <mergeCell ref="C15:C16"/>
    <mergeCell ref="D15:D16"/>
    <mergeCell ref="F15:F16"/>
    <mergeCell ref="A2:A3"/>
    <mergeCell ref="B2:B3"/>
    <mergeCell ref="C2:C3"/>
    <mergeCell ref="D2:D3"/>
    <mergeCell ref="F2:F3"/>
  </mergeCells>
  <printOptions horizontalCentered="1"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"/>
  <sheetViews>
    <sheetView tabSelected="1" zoomScaleNormal="100" workbookViewId="0">
      <selection activeCell="G15" sqref="G15"/>
    </sheetView>
  </sheetViews>
  <sheetFormatPr defaultColWidth="9.140625" defaultRowHeight="15" x14ac:dyDescent="0.25"/>
  <cols>
    <col min="1" max="1" width="9.140625" style="20"/>
    <col min="2" max="2" width="24.7109375" style="20" customWidth="1"/>
    <col min="3" max="5" width="13.28515625" style="20" customWidth="1"/>
    <col min="6" max="6" width="17.42578125" style="20" customWidth="1"/>
    <col min="7" max="13" width="9.140625" style="21"/>
    <col min="14" max="1024" width="9.140625" style="20"/>
  </cols>
  <sheetData>
    <row r="1" spans="1:6" ht="15.75" customHeight="1" x14ac:dyDescent="0.25">
      <c r="A1" s="1" t="s">
        <v>68</v>
      </c>
      <c r="B1" s="1"/>
      <c r="C1" s="1"/>
      <c r="D1" s="1"/>
      <c r="E1" s="1"/>
      <c r="F1" s="1"/>
    </row>
    <row r="2" spans="1:6" ht="25.5" x14ac:dyDescent="0.25">
      <c r="A2" s="22" t="s">
        <v>69</v>
      </c>
      <c r="B2" s="22" t="s">
        <v>70</v>
      </c>
      <c r="C2" s="22" t="s">
        <v>71</v>
      </c>
      <c r="D2" s="22" t="s">
        <v>41</v>
      </c>
      <c r="E2" s="22" t="s">
        <v>72</v>
      </c>
      <c r="F2" s="22" t="s">
        <v>42</v>
      </c>
    </row>
    <row r="3" spans="1:6" ht="25.5" x14ac:dyDescent="0.25">
      <c r="A3" s="23">
        <v>1</v>
      </c>
      <c r="B3" s="24" t="s">
        <v>73</v>
      </c>
      <c r="C3" s="25">
        <f>area1!C45</f>
        <v>731646.89</v>
      </c>
      <c r="D3" s="26">
        <f>area1!D45</f>
        <v>0.110126</v>
      </c>
      <c r="E3" s="25">
        <f>area1!E45</f>
        <v>189201.97205839455</v>
      </c>
      <c r="F3" s="25">
        <f>area1!F45</f>
        <v>840275.51665025461</v>
      </c>
    </row>
    <row r="4" spans="1:6" ht="25.5" x14ac:dyDescent="0.25">
      <c r="A4" s="23">
        <v>2</v>
      </c>
      <c r="B4" s="24" t="s">
        <v>74</v>
      </c>
      <c r="C4" s="25">
        <f>area2!C43</f>
        <v>398921.4</v>
      </c>
      <c r="D4" s="26">
        <f>area2!D43</f>
        <v>0.104334</v>
      </c>
      <c r="E4" s="25">
        <f>area2!E43</f>
        <v>103831.47724998745</v>
      </c>
      <c r="F4" s="25">
        <f>area2!F43</f>
        <v>461131.81190238742</v>
      </c>
    </row>
    <row r="5" spans="1:6" ht="25.5" x14ac:dyDescent="0.25">
      <c r="A5" s="23">
        <v>3</v>
      </c>
      <c r="B5" s="24" t="s">
        <v>75</v>
      </c>
      <c r="C5" s="25">
        <f>area3!C39</f>
        <v>270065.46000000002</v>
      </c>
      <c r="D5" s="26">
        <f>area3!D39</f>
        <v>9.9154999999999993E-2</v>
      </c>
      <c r="E5" s="25">
        <f>area3!E39</f>
        <v>70699.236872561232</v>
      </c>
      <c r="F5" s="25">
        <f>area3!F39</f>
        <v>313986.35618626123</v>
      </c>
    </row>
    <row r="6" spans="1:6" ht="25.5" x14ac:dyDescent="0.25">
      <c r="A6" s="23">
        <v>4</v>
      </c>
      <c r="B6" s="24" t="s">
        <v>76</v>
      </c>
      <c r="C6" s="25">
        <f>area4!C39</f>
        <v>288832.73</v>
      </c>
      <c r="D6" s="26">
        <f>area4!D39</f>
        <v>9.0893000000000002E-2</v>
      </c>
      <c r="E6" s="25">
        <f>area4!E39</f>
        <v>76305.706348915162</v>
      </c>
      <c r="F6" s="25">
        <f>area4!F39</f>
        <v>338885.56302102515</v>
      </c>
    </row>
    <row r="7" spans="1:6" ht="25.5" x14ac:dyDescent="0.25">
      <c r="A7" s="23">
        <v>5</v>
      </c>
      <c r="B7" s="24" t="s">
        <v>77</v>
      </c>
      <c r="C7" s="25">
        <f>area5!C45</f>
        <v>455678.23</v>
      </c>
      <c r="D7" s="26">
        <f>area5!D45</f>
        <v>6.6182000000000005E-2</v>
      </c>
      <c r="E7" s="25">
        <f>area5!E45</f>
        <v>123656.26700084988</v>
      </c>
      <c r="F7" s="25">
        <f>area5!F45</f>
        <v>549176.80038298992</v>
      </c>
    </row>
    <row r="8" spans="1:6" ht="25.5" x14ac:dyDescent="0.25">
      <c r="A8" s="23">
        <v>6</v>
      </c>
      <c r="B8" s="24" t="s">
        <v>78</v>
      </c>
      <c r="C8" s="25">
        <f>area6!C27</f>
        <v>353488.21</v>
      </c>
      <c r="D8" s="26">
        <f>area6!D27</f>
        <v>7.0943000000000006E-2</v>
      </c>
      <c r="E8" s="25">
        <f>area6!E27</f>
        <v>95436.148233762098</v>
      </c>
      <c r="F8" s="25">
        <f>area6!F27</f>
        <v>423846.84415173216</v>
      </c>
    </row>
    <row r="9" spans="1:6" ht="15.75" customHeight="1" x14ac:dyDescent="0.25">
      <c r="A9" s="27"/>
      <c r="B9" s="27"/>
      <c r="C9" s="1" t="s">
        <v>79</v>
      </c>
      <c r="D9" s="1"/>
      <c r="E9" s="1"/>
      <c r="F9" s="28">
        <f>SUM(F3:F8)</f>
        <v>2927302.8922946504</v>
      </c>
    </row>
    <row r="14" spans="1:6" x14ac:dyDescent="0.25">
      <c r="C14" s="29"/>
    </row>
    <row r="15" spans="1:6" x14ac:dyDescent="0.25">
      <c r="C15" s="29"/>
    </row>
  </sheetData>
  <mergeCells count="2">
    <mergeCell ref="A1:F1"/>
    <mergeCell ref="C9:E9"/>
  </mergeCells>
  <pageMargins left="0.51180555555555496" right="0.51180555555555496" top="0.78749999999999998" bottom="0.78749999999999998" header="0.51180555555555496" footer="0.51180555555555496"/>
  <pageSetup paperSize="9" firstPageNumber="0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area1</vt:lpstr>
      <vt:lpstr>area2</vt:lpstr>
      <vt:lpstr>area3</vt:lpstr>
      <vt:lpstr>area4</vt:lpstr>
      <vt:lpstr>area5</vt:lpstr>
      <vt:lpstr>area6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3</cp:revision>
  <cp:lastPrinted>2020-10-07T12:48:08Z</cp:lastPrinted>
  <dcterms:created xsi:type="dcterms:W3CDTF">2020-01-28T16:50:30Z</dcterms:created>
  <dcterms:modified xsi:type="dcterms:W3CDTF">2020-11-10T18:45:20Z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