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Item1" sheetId="1" state="visible" r:id="rId2"/>
    <sheet name="Item2" sheetId="2" state="visible" r:id="rId3"/>
    <sheet name="TOTAL" sheetId="3" state="visible" r:id="rId4"/>
  </sheets>
  <definedNames>
    <definedName function="false" hidden="false" localSheetId="2" name="_xlnm.Print_Area" vbProcedure="false">TOTAL!$A$1:$F$13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<sst xmlns="http://schemas.openxmlformats.org/spreadsheetml/2006/main" count="83" uniqueCount="45">
  <si>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</si>
  <si>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</si>
  <si>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</si>
  <si>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</si>
  <si>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</si>
  <si>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</si>
  <si>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</si>
  <si>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</si>
  <si>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</si>
  <si>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</si>
  <si>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Sistema de conexão integrada de internet e telefonia de longo alcance, com necessariamente tecnologia 4G, para acesso à internet em locais de sinal baixo ou instável, com modem integrado e antena de alto ganho para utilização de transmissão de dados em locais de difícil acesso.
Aplicações:
• Acessar a Internet e fazer ligações telefônicas em locais de sinal baixo ou instável.
• Uso doméstico e/ou comercial.
• Monitoramento remoto de câmeras e alarmes.
Características Mínimas:
• Solução integrada de Internet e telefonia para longo alcance com necessariamente tecnologia 4G com antena heptaband integrada;
• Sistema Plug and Play;
• Desbloqueado;
• Suporte para até 03 (três) aparelhos telefônicos;
• Possuir página web para informações e configurações avançadas;
• Possuir Slot para micro chip (sim card), com adaptador para nano chip;
• Operar em Banda 700 MHz (liberada pelo desligamento da TV analógica terrestre);
• Possuir Conector TNC fêmea (para antena externa opcional);
• Tensão de alimentação: 100 a 240 VAC;
• Possuir entrada para cabo Ethernet (RJ45);
• Produto protegido contra raios UV e entrada de água e poeira; • Possibilitar instalação em mastro ou parede;
• Permitir o Direcionamento de portas;
• Possuir Função de localização de melhor sinal;
• Compatibilidade com as Operadoras: Vivo, Claro, Oi, Nextel, TIM e Algar;
• Bandas de frequência (presente necessariamente a tecnologia 4G):
4G: 700, 850, 900, 1700, 1800, 1900, 2100, 2600 MHz 3G: 850, 900, 1900, 2100 MHz 2G: 850, 900, 1800, 1900 MHz
• Taxa de transmissão de dados:
LTE R9: DL 70 Mbps e UL 50 Mbps HSPA R6 (HSPA+): DL 21Mbps e UL
5,7 Mbps UMTS R99 (WCDMA): DL 382 kbps e UL 382 kbps EDGE: DL 236,8 kbps e UL 236,8 kbps GPRS: DL 85,6 kbps e UL 85,6 kbps MIMO 2x2 no downlink do 4G em 2600 MHz
• Potência de transmissão:
Class4 (33dBm ±2dB) for GSM 850/900MHz
Class 1 (30dBm ±2dB) for GSM 1800/1900MHz
Class E2 (27dBm ±3dB) for EDGE 850/900MHz
Class E2 (26dBm +3/-4dB) for EDGE 1800/1900MHz
Class 3 (24dBm +1/-3dB) for UMTS
Class 3 (23dBm±2dB) for LT
• Antena direcional principal:
Heptaband: 700, 850, 900, 1800, 1900, 2100 e 2600 MHz Polarização: vertical
• Ganho: 700 a 960 MHz: 6dBi 1710 a 1910 MHz: 7,9 dBi 1920 a 2700 MHz: 10 dBi (1920 MHz), 10 dBi (2310 MHz) e 8 dBi (2700 MHz)
• Antena direcional de diversidade Banda: 2600 MHz Polarização: horizontal Ganho: 2620 a 2690 MHz:9dBiRequisitos Tecnológicos: Solução integrada de internet e telefonia para longo alcance, com necessariamente tecnologia 4G, com antena heptaband integrada;
• Sistema Plug and Play;
• Desbloqueado;
• Suporte para até 03 (três) aparelhos telefônicos;
• Página web para informações e configurações avançadas;
• Design moderno;
• Slot para micro chip (sim card), com adaptador para nano chip;
• Operar em Banda 700 MHz (liberada pelo desligamento da TV analógica
terrestre);
• Conector TNC fêmea (para antena externa opcional);
• Tensão de alimentação: 100 a 240 VAC;
• Entrada para cabo Ethernet (RJ45);
• Produto protegido contra raios UV e entrada de água e poeira;
• Instalação em mastro ou parede;
• Direcionamento de portas;
• Função localizador de melhor sinal;
• Operadoras testadas: Vivo, Claro, Oi, Nextel, TIM e Algar;
• Taxa de download de até 70 Mbps.
De Arquitetura Suporte a Chip tamanho micro.
De Segurança da Informação:
Fornecer atualizações de segurança durante o período de garantia de no mínimo 01 ano para o equipamento.</t>
  </si>
  <si>
    <t xml:space="preserve">unidade</t>
  </si>
  <si>
    <t xml:space="preserve">J&amp;M COMÉRCIO</t>
  </si>
  <si>
    <t xml:space="preserve">QUIRON</t>
  </si>
  <si>
    <t xml:space="preserve">AMERICANAS</t>
  </si>
  <si>
    <t xml:space="preserve">ELSYS</t>
  </si>
  <si>
    <t xml:space="preserve">MAGAZINE LUIZA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</si>
  <si>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</si>
  <si>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</si>
  <si>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</si>
  <si>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</si>
  <si>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</si>
  <si>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</si>
  <si>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</si>
  <si>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</si>
  <si>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</si>
  <si>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</si>
  <si>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</si>
  <si>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</si>
  <si>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</si>
  <si>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</si>
  <si>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</si>
  <si>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</si>
  <si>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</si>
  <si>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</si>
  <si>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</si>
  <si>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</si>
  <si>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</si>
  <si>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</si>
  <si>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</si>
  <si>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</si>
  <si>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VALOR TOTAL ESTIMADO</t>
  </si>
  <si>
    <t xml:space="preserve">MENORES PREÇOS OFERTADOS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</si>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</sst>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-416]\ #,##0.00;[RED]\-[$R$-416]\ #,##0.00"/>
    <numFmt numFmtId="166" formatCode="General"/>
    <numFmt numFmtId="167" formatCode="0.00%"/>
    <numFmt numFmtId="168" formatCode="_-&quot;R$ &quot;* #,##0.00_-;&quot;-R$ &quot;* #,##0.00_-;_-&quot;R$ &quot;* \-??_-;_-@_-"/>
  </numFmts>
  <fonts count="2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sz val="10"/>
      <name val="Arial"/>
      <family val="0"/>
      <charset val="1"/>
    </font>
    <font>
      <b val="true"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19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1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3" fillId="1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8" activeCellId="0" sqref="D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37</v>
      </c>
      <c r="E3" s="11" t="n">
        <f aca="false">IF(C20&lt;=25%,D20,MIN(E20:F20))</f>
        <v>934.18</v>
      </c>
      <c r="F3" s="11" t="n">
        <f aca="false">MIN(H3:H17)</f>
        <v>899</v>
      </c>
      <c r="G3" s="12" t="s">
        <v>12</v>
      </c>
      <c r="H3" s="13" t="n">
        <v>1950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998</v>
      </c>
      <c r="I4" s="14" t="n">
        <f aca="false">IF(H4="","",(IF($C$20&lt;25%,"N/A",IF(H4&lt;=($D$20+$A$20),H4,"Descartado"))))</f>
        <v>998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939.8</v>
      </c>
      <c r="I5" s="14" t="n">
        <f aca="false">IF(H5="","",(IF($C$20&lt;25%,"N/A",IF(H5&lt;=($D$20+$A$20),H5,"Descartado"))))</f>
        <v>939.8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899</v>
      </c>
      <c r="I6" s="14" t="n">
        <f aca="false">IF(H6="","",(IF($C$20&lt;25%,"N/A",IF(H6&lt;=($D$20+$A$20),H6,"Descartado"))))</f>
        <v>899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899.9</v>
      </c>
      <c r="I7" s="14" t="n">
        <f aca="false">IF(H7="","",(IF($C$20&lt;25%,"N/A",IF(H7&lt;=($D$20+$A$20),H7,"Descartado"))))</f>
        <v>899.9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456.080495088312</v>
      </c>
      <c r="B20" s="25" t="n">
        <f aca="false">COUNT(H3:H17)</f>
        <v>5</v>
      </c>
      <c r="C20" s="26" t="n">
        <f aca="false">IF(B20&lt;2,"N/A",(A20/D20))</f>
        <v>0.401006291072426</v>
      </c>
      <c r="D20" s="27" t="n">
        <f aca="false">ROUND(AVERAGE(H3:H17),2)</f>
        <v>1137.34</v>
      </c>
      <c r="E20" s="28" t="n">
        <f aca="false">IFERROR(ROUND(IF(B20&lt;2,"N/A",(IF(C20&lt;=25%,"N/A",AVERAGE(I3:I17)))),2),"N/A")</f>
        <v>934.18</v>
      </c>
      <c r="F20" s="28" t="n">
        <f aca="false">ROUND(MEDIAN(H3:H17),2)</f>
        <v>939.8</v>
      </c>
      <c r="G20" s="29" t="str">
        <f aca="false">INDEX(G3:G17,MATCH(H20,H3:H17,0))</f>
        <v>ELSYS</v>
      </c>
      <c r="H20" s="30" t="n">
        <f aca="false">MIN(H3:H17)</f>
        <v>899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934.18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34564.66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113</v>
      </c>
      <c r="E3" s="11" t="n">
        <f aca="false">IF(C20&lt;=25%,D20,MIN(E20:F20))</f>
        <v>934.18</v>
      </c>
      <c r="F3" s="11" t="n">
        <f aca="false">MIN(H3:H17)</f>
        <v>899</v>
      </c>
      <c r="G3" s="12" t="s">
        <v>12</v>
      </c>
      <c r="H3" s="13" t="n">
        <v>1950</v>
      </c>
      <c r="I3" s="14" t="str">
        <f aca="false">IF(H3="","",(IF($C$20&lt;25%,"N/A",IF(H3&lt;=($D$20+$A$20),H3,"Descartado"))))</f>
        <v>Descartado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998</v>
      </c>
      <c r="I4" s="14" t="n">
        <f aca="false">IF(H4="","",(IF($C$20&lt;25%,"N/A",IF(H4&lt;=($D$20+$A$20),H4,"Descartado"))))</f>
        <v>998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939.8</v>
      </c>
      <c r="I5" s="14" t="n">
        <f aca="false">IF(H5="","",(IF($C$20&lt;25%,"N/A",IF(H5&lt;=($D$20+$A$20),H5,"Descartado"))))</f>
        <v>939.8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899</v>
      </c>
      <c r="I6" s="14" t="n">
        <f aca="false">IF(H6="","",(IF($C$20&lt;25%,"N/A",IF(H6&lt;=($D$20+$A$20),H6,"Descartado"))))</f>
        <v>899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899.9</v>
      </c>
      <c r="I7" s="14" t="n">
        <f aca="false">IF(H7="","",(IF($C$20&lt;25%,"N/A",IF(H7&lt;=($D$20+$A$20),H7,"Descartado"))))</f>
        <v>899.9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456.080495088312</v>
      </c>
      <c r="B20" s="25" t="n">
        <f aca="false">COUNT(H3:H17)</f>
        <v>5</v>
      </c>
      <c r="C20" s="26" t="n">
        <f aca="false">IF(B20&lt;2,"N/A",(A20/D20))</f>
        <v>0.401006291072426</v>
      </c>
      <c r="D20" s="27" t="n">
        <f aca="false">ROUND(AVERAGE(H3:H17),2)</f>
        <v>1137.34</v>
      </c>
      <c r="E20" s="28" t="n">
        <f aca="false">IFERROR(ROUND(IF(B20&lt;2,"N/A",(IF(C20&lt;=25%,"N/A",AVERAGE(I3:I17)))),2),"N/A")</f>
        <v>934.18</v>
      </c>
      <c r="F20" s="28" t="n">
        <f aca="false">ROUND(MEDIAN(H3:H17),2)</f>
        <v>939.8</v>
      </c>
      <c r="G20" s="29" t="str">
        <f aca="false">INDEX(G3:G17,MATCH(H20,H3:H17,0))</f>
        <v>ELSYS</v>
      </c>
      <c r="H20" s="30" t="n">
        <f aca="false">MIN(H3:H17)</f>
        <v>899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934.18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105562.34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3"/>
  <sheetViews>
    <sheetView showFormulas="false" showGridLines="true" showRowColHeaders="true" showZeros="true" rightToLeft="false" tabSelected="true" showOutlineSymbols="true" defaultGridColor="true" view="pageBreakPreview" topLeftCell="A13" colorId="64" zoomScale="100" zoomScaleNormal="100" zoomScalePageLayoutView="100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42" width="9.14"/>
    <col collapsed="false" customWidth="true" hidden="false" outlineLevel="0" max="2" min="2" style="42" width="110.14"/>
    <col collapsed="false" customWidth="true" hidden="false" outlineLevel="0" max="5" min="3" style="42" width="13.29"/>
    <col collapsed="false" customWidth="true" hidden="false" outlineLevel="0" max="6" min="6" style="42" width="15.57"/>
    <col collapsed="false" customWidth="true" hidden="false" outlineLevel="0" max="14" min="7" style="43" width="9.14"/>
    <col collapsed="false" customWidth="true" hidden="false" outlineLevel="0" max="1025" min="15" style="42" width="9.14"/>
  </cols>
  <sheetData>
    <row r="1" customFormat="false" ht="15.75" hidden="false" customHeight="true" outlineLevel="0" collapsed="false">
      <c r="A1" s="44" t="s">
        <v>34</v>
      </c>
      <c r="B1" s="44"/>
      <c r="C1" s="44"/>
      <c r="D1" s="44"/>
      <c r="E1" s="44"/>
      <c r="F1" s="44"/>
    </row>
    <row r="2" customFormat="false" ht="25.5" hidden="false" customHeight="false" outlineLevel="0" collapsed="false">
      <c r="A2" s="45" t="s">
        <v>35</v>
      </c>
      <c r="B2" s="45" t="s">
        <v>36</v>
      </c>
      <c r="C2" s="45" t="s">
        <v>37</v>
      </c>
      <c r="D2" s="45" t="s">
        <v>38</v>
      </c>
      <c r="E2" s="45" t="s">
        <v>39</v>
      </c>
      <c r="F2" s="45" t="s">
        <v>40</v>
      </c>
    </row>
    <row r="3" customFormat="false" ht="309" hidden="false" customHeight="true" outlineLevel="0" collapsed="false">
      <c r="A3" s="46" t="n">
        <v>1</v>
      </c>
      <c r="B3" s="47" t="str">
        <f aca="false">Item1!B3</f>
        <v>Sistema de conexão integrada de internet e telefonia de longo alcance, com necessariamente tecnologia 4G, para acesso à internet em locais de sinal baixo ou instável, com modem integrado e antena de alto ganho para utilização de transmissão de dados em locais de difícil acesso.
Aplicações:
• Acessar a Internet e fazer ligações telefônicas em locais de sinal baixo ou instável.
• Uso doméstico e/ou comercial.
• Monitoramento remoto de câmeras e alarmes.
Características Mínimas:
• Solução integrada de Internet e telefonia para longo alcance com necessariamente tecnologia 4G com antena heptaband integrada;
• Sistema Plug and Play;
• Desbloqueado;
• Suporte para até 03 (três) aparelhos telefônicos;
• Possuir página web para informações e configurações avançadas;
• Possuir Slot para micro chip (sim card), com adaptador para nano chip;
• Operar em Banda 700 MHz (liberada pelo desligamento da TV analógica terrestre);
• Possuir Conector TNC fêmea (para antena externa opcional);
• Tensão de alimentação: 100 a 240 VAC;
• Possuir entrada para cabo Ethernet (RJ45);
• Produto protegido contra raios UV e entrada de água e poeira; • Possibilitar instalação em mastro ou parede;
• Permitir o Direcionamento de portas;
• Possuir Função de localização de melhor sinal;
• Compatibilidade com as Operadoras: Vivo, Claro, Oi, Nextel, TIM e Algar;
• Bandas de frequência (presente necessariamente a tecnologia 4G):
4G: 700, 850, 900, 1700, 1800, 1900, 2100, 2600 MHz 3G: 850, 900, 1900, 2100 MHz 2G: 850, 900, 1800, 1900 MHz
• Taxa de transmissão de dados:
LTE R9: DL 70 Mbps e UL 50 Mbps HSPA R6 (HSPA+): DL 21Mbps e UL
5,7 Mbps UMTS R99 (WCDMA): DL 382 kbps e UL 382 kbps EDGE: DL 236,8 kbps e UL 236,8 kbps GPRS: DL 85,6 kbps e UL 85,6 kbps MIMO 2x2 no downlink do 4G em 2600 MHz
• Potência de transmissão:
Class4 (33dBm ±2dB) for GSM 850/900MHz
Class 1 (30dBm ±2dB) for GSM 1800/1900MHz
Class E2 (27dBm ±3dB) for EDGE 850/900MHz
Class E2 (26dBm +3/-4dB) for EDGE 1800/1900MHz
Class 3 (24dBm +1/-3dB) for UMTS
Class 3 (23dBm±2dB) for LT
• Antena direcional principal:
Heptaband: 700, 850, 900, 1800, 1900, 2100 e 2600 MHz Polarização: vertical
• Ganho: 700 a 960 MHz: 6dBi 1710 a 1910 MHz: 7,9 dBi 1920 a 2700 MHz: 10 dBi (1920 MHz), 10 dBi (2310 MHz) e 8 dBi (2700 MHz)
• Antena direcional de diversidade Banda: 2600 MHz Polarização: horizontal Ganho: 2620 a 2690 MHz:9dBiRequisitos Tecnológicos: Solução integrada de internet e telefonia para longo alcance, com necessariamente tecnologia 4G, com antena heptaband integrada;
• Sistema Plug and Play;
• Desbloqueado;
• Suporte para até 03 (três) aparelhos telefônicos;
• Página web para informações e configurações avançadas;
• Design moderno;
• Slot para micro chip (sim card), com adaptador para nano chip;
• Operar em Banda 700 MHz (liberada pelo desligamento da TV analógica
terrestre);
• Conector TNC fêmea (para antena externa opcional);
• Tensão de alimentação: 100 a 240 VAC;
• Entrada para cabo Ethernet (RJ45);
• Produto protegido contra raios UV e entrada de água e poeira;
• Instalação em mastro ou parede;
• Direcionamento de portas;
• Função localizador de melhor sinal;
• Operadoras testadas: Vivo, Claro, Oi, Nextel, TIM e Algar;
• Taxa de download de até 70 Mbps.
De Arquitetura Suporte a Chip tamanho micro.
De Segurança da Informação:
Fornecer atualizações de segurança durante o período de garantia de no mínimo 01 ano para o equipamento.</v>
      </c>
      <c r="C3" s="46" t="str">
        <f aca="false">Item1!C3</f>
        <v>unidade</v>
      </c>
      <c r="D3" s="46" t="n">
        <f aca="false">Item1!D3</f>
        <v>37</v>
      </c>
      <c r="E3" s="48" t="n">
        <f aca="false">Item1!E3</f>
        <v>934.18</v>
      </c>
      <c r="F3" s="48" t="n">
        <f aca="false">(ROUND(E3,2)*D3)</f>
        <v>34564.66</v>
      </c>
      <c r="G3" s="49" t="str">
        <f aca="false">IF(F3&gt;80000,"necessária a subdivisão deste item em cotas!","")</f>
        <v/>
      </c>
    </row>
    <row r="4" customFormat="false" ht="309" hidden="false" customHeight="true" outlineLevel="0" collapsed="false">
      <c r="A4" s="50" t="n">
        <v>2</v>
      </c>
      <c r="B4" s="47" t="str">
        <f aca="false">Item2!B3</f>
        <v>Sistema de conexão integrada de internet e telefonia de longo alcance, com necessariamente tecnologia 4G, para acesso à internet em locais de sinal baixo ou instável, com modem integrado e antena de alto ganho para utilização de transmissão de dados em locais de difícil acesso.
Aplicações:
• Acessar a Internet e fazer ligações telefônicas em locais de sinal baixo ou instável.
• Uso doméstico e/ou comercial.
• Monitoramento remoto de câmeras e alarmes.
Características Mínimas:
• Solução integrada de Internet e telefonia para longo alcance com necessariamente tecnologia 4G com antena heptaband integrada;
• Sistema Plug and Play;
• Desbloqueado;
• Suporte para até 03 (três) aparelhos telefônicos;
• Possuir página web para informações e configurações avançadas;
• Possuir Slot para micro chip (sim card), com adaptador para nano chip;
• Operar em Banda 700 MHz (liberada pelo desligamento da TV analógica terrestre);
• Possuir Conector TNC fêmea (para antena externa opcional);
• Tensão de alimentação: 100 a 240 VAC;
• Possuir entrada para cabo Ethernet (RJ45);
• Produto protegido contra raios UV e entrada de água e poeira; • Possibilitar instalação em mastro ou parede;
• Permitir o Direcionamento de portas;
• Possuir Função de localização de melhor sinal;
• Compatibilidade com as Operadoras: Vivo, Claro, Oi, Nextel, TIM e Algar;
• Bandas de frequência (presente necessariamente a tecnologia 4G):
4G: 700, 850, 900, 1700, 1800, 1900, 2100, 2600 MHz 3G: 850, 900, 1900, 2100 MHz 2G: 850, 900, 1800, 1900 MHz
• Taxa de transmissão de dados:
LTE R9: DL 70 Mbps e UL 50 Mbps HSPA R6 (HSPA+): DL 21Mbps e UL
5,7 Mbps UMTS R99 (WCDMA): DL 382 kbps e UL 382 kbps EDGE: DL 236,8 kbps e UL 236,8 kbps GPRS: DL 85,6 kbps e UL 85,6 kbps MIMO 2x2 no downlink do 4G em 2600 MHz
• Potência de transmissão:
Class4 (33dBm ±2dB) for GSM 850/900MHz
Class 1 (30dBm ±2dB) for GSM 1800/1900MHz
Class E2 (27dBm ±3dB) for EDGE 850/900MHz
Class E2 (26dBm +3/-4dB) for EDGE 1800/1900MHz
Class 3 (24dBm +1/-3dB) for UMTS
Class 3 (23dBm±2dB) for LT
• Antena direcional principal:
Heptaband: 700, 850, 900, 1800, 1900, 2100 e 2600 MHz Polarização: vertical
• Ganho: 700 a 960 MHz: 6dBi 1710 a 1910 MHz: 7,9 dBi 1920 a 2700 MHz: 10 dBi (1920 MHz), 10 dBi (2310 MHz) e 8 dBi (2700 MHz)
• Antena direcional de diversidade Banda: 2600 MHz Polarização: horizontal Ganho: 2620 a 2690 MHz:9dBiRequisitos Tecnológicos: Solução integrada de internet e telefonia para longo alcance, com necessariamente tecnologia 4G, com antena heptaband integrada;
• Sistema Plug and Play;
• Desbloqueado;
• Suporte para até 03 (três) aparelhos telefônicos;
• Página web para informações e configurações avançadas;
• Design moderno;
• Slot para micro chip (sim card), com adaptador para nano chip;
• Operar em Banda 700 MHz (liberada pelo desligamento da TV analógica
terrestre);
• Conector TNC fêmea (para antena externa opcional);
• Tensão de alimentação: 100 a 240 VAC;
• Entrada para cabo Ethernet (RJ45);
• Produto protegido contra raios UV e entrada de água e poeira;
• Instalação em mastro ou parede;
• Direcionamento de portas;
• Função localizador de melhor sinal;
• Operadoras testadas: Vivo, Claro, Oi, Nextel, TIM e Algar;
• Taxa de download de até 70 Mbps.
De Arquitetura Suporte a Chip tamanho micro.
De Segurança da Informação:
Fornecer atualizações de segurança durante o período de garantia de no mínimo 01 ano para o equipamento.</v>
      </c>
      <c r="C4" s="46" t="str">
        <f aca="false">Item2!C3</f>
        <v>unidade</v>
      </c>
      <c r="D4" s="46" t="n">
        <f aca="false">Item2!D3</f>
        <v>113</v>
      </c>
      <c r="E4" s="48" t="n">
        <f aca="false">Item2!E3</f>
        <v>934.18</v>
      </c>
      <c r="F4" s="48" t="n">
        <f aca="false">(ROUND(E4,2)*D4)</f>
        <v>105562.34</v>
      </c>
      <c r="G4" s="49"/>
    </row>
    <row r="5" customFormat="false" ht="15.75" hidden="false" customHeight="true" outlineLevel="0" collapsed="false">
      <c r="A5" s="51"/>
      <c r="B5" s="51"/>
      <c r="C5" s="44" t="s">
        <v>41</v>
      </c>
      <c r="D5" s="44"/>
      <c r="E5" s="44"/>
      <c r="F5" s="52" t="n">
        <f aca="false">SUM(F3:F4)</f>
        <v>140127</v>
      </c>
    </row>
    <row r="8" customFormat="false" ht="15.75" hidden="false" customHeight="true" outlineLevel="0" collapsed="false">
      <c r="A8" s="44" t="s">
        <v>42</v>
      </c>
      <c r="B8" s="44"/>
      <c r="C8" s="44"/>
      <c r="D8" s="44"/>
      <c r="E8" s="44"/>
      <c r="F8" s="44"/>
    </row>
    <row r="9" customFormat="false" ht="25.5" hidden="false" customHeight="false" outlineLevel="0" collapsed="false">
      <c r="A9" s="45" t="s">
        <v>35</v>
      </c>
      <c r="B9" s="45" t="s">
        <v>36</v>
      </c>
      <c r="C9" s="45" t="s">
        <v>37</v>
      </c>
      <c r="D9" s="45" t="s">
        <v>38</v>
      </c>
      <c r="E9" s="45" t="s">
        <v>39</v>
      </c>
      <c r="F9" s="45" t="s">
        <v>40</v>
      </c>
    </row>
    <row r="10" customFormat="false" ht="17.25" hidden="false" customHeight="false" outlineLevel="0" collapsed="false">
      <c r="A10" s="53" t="s">
        <v>43</v>
      </c>
      <c r="B10" s="54" t="str">
        <f aca="false">Item1!G20</f>
        <v>ELSYS</v>
      </c>
      <c r="C10" s="54"/>
      <c r="D10" s="54"/>
      <c r="E10" s="54"/>
      <c r="F10" s="54"/>
    </row>
    <row r="11" customFormat="false" ht="354" hidden="false" customHeight="true" outlineLevel="0" collapsed="false">
      <c r="A11" s="46" t="n">
        <v>1</v>
      </c>
      <c r="B11" s="47" t="str">
        <f aca="false">Item1!B3</f>
        <v>Sistema de conexão integrada de internet e telefonia de longo alcance, com necessariamente tecnologia 4G, para acesso à internet em locais de sinal baixo ou instável, com modem integrado e antena de alto ganho para utilização de transmissão de dados em locais de difícil acesso.
Aplicações:
• Acessar a Internet e fazer ligações telefônicas em locais de sinal baixo ou instável.
• Uso doméstico e/ou comercial.
• Monitoramento remoto de câmeras e alarmes.
Características Mínimas:
• Solução integrada de Internet e telefonia para longo alcance com necessariamente tecnologia 4G com antena heptaband integrada;
• Sistema Plug and Play;
• Desbloqueado;
• Suporte para até 03 (três) aparelhos telefônicos;
• Possuir página web para informações e configurações avançadas;
• Possuir Slot para micro chip (sim card), com adaptador para nano chip;
• Operar em Banda 700 MHz (liberada pelo desligamento da TV analógica terrestre);
• Possuir Conector TNC fêmea (para antena externa opcional);
• Tensão de alimentação: 100 a 240 VAC;
• Possuir entrada para cabo Ethernet (RJ45);
• Produto protegido contra raios UV e entrada de água e poeira; • Possibilitar instalação em mastro ou parede;
• Permitir o Direcionamento de portas;
• Possuir Função de localização de melhor sinal;
• Compatibilidade com as Operadoras: Vivo, Claro, Oi, Nextel, TIM e Algar;
• Bandas de frequência (presente necessariamente a tecnologia 4G):
4G: 700, 850, 900, 1700, 1800, 1900, 2100, 2600 MHz 3G: 850, 900, 1900, 2100 MHz 2G: 850, 900, 1800, 1900 MHz
• Taxa de transmissão de dados:
LTE R9: DL 70 Mbps e UL 50 Mbps HSPA R6 (HSPA+): DL 21Mbps e UL
5,7 Mbps UMTS R99 (WCDMA): DL 382 kbps e UL 382 kbps EDGE: DL 236,8 kbps e UL 236,8 kbps GPRS: DL 85,6 kbps e UL 85,6 kbps MIMO 2x2 no downlink do 4G em 2600 MHz
• Potência de transmissão:
Class4 (33dBm ±2dB) for GSM 850/900MHz
Class 1 (30dBm ±2dB) for GSM 1800/1900MHz
Class E2 (27dBm ±3dB) for EDGE 850/900MHz
Class E2 (26dBm +3/-4dB) for EDGE 1800/1900MHz
Class 3 (24dBm +1/-3dB) for UMTS
Class 3 (23dBm±2dB) for LT
• Antena direcional principal:
Heptaband: 700, 850, 900, 1800, 1900, 2100 e 2600 MHz Polarização: vertical
• Ganho: 700 a 960 MHz: 6dBi 1710 a 1910 MHz: 7,9 dBi 1920 a 2700 MHz: 10 dBi (1920 MHz), 10 dBi (2310 MHz) e 8 dBi (2700 MHz)
• Antena direcional de diversidade Banda: 2600 MHz Polarização: horizontal Ganho: 2620 a 2690 MHz:9dBiRequisitos Tecnológicos: Solução integrada de internet e telefonia para longo alcance, com necessariamente tecnologia 4G, com antena heptaband integrada;
• Sistema Plug and Play;
• Desbloqueado;
• Suporte para até 03 (três) aparelhos telefônicos;
• Página web para informações e configurações avançadas;
• Design moderno;
• Slot para micro chip (sim card), com adaptador para nano chip;
• Operar em Banda 700 MHz (liberada pelo desligamento da TV analógica
terrestre);
• Conector TNC fêmea (para antena externa opcional);
• Tensão de alimentação: 100 a 240 VAC;
• Entrada para cabo Ethernet (RJ45);
• Produto protegido contra raios UV e entrada de água e poeira;
• Instalação em mastro ou parede;
• Direcionamento de portas;
• Função localizador de melhor sinal;
• Operadoras testadas: Vivo, Claro, Oi, Nextel, TIM e Algar;
• Taxa de download de até 70 Mbps.
De Arquitetura Suporte a Chip tamanho micro.
De Segurança da Informação:
Fornecer atualizações de segurança durante o período de garantia de no mínimo 01 ano para o equipamento.</v>
      </c>
      <c r="C11" s="46" t="str">
        <f aca="false">Item1!C3</f>
        <v>unidade</v>
      </c>
      <c r="D11" s="46" t="n">
        <f aca="false">Item1!D3</f>
        <v>37</v>
      </c>
      <c r="E11" s="48" t="n">
        <f aca="false">Item1!F3</f>
        <v>899</v>
      </c>
      <c r="F11" s="48" t="n">
        <f aca="false">(ROUND(E11,2)*D11)</f>
        <v>33263</v>
      </c>
    </row>
    <row r="12" customFormat="false" ht="354" hidden="false" customHeight="true" outlineLevel="0" collapsed="false">
      <c r="A12" s="50" t="n">
        <v>2</v>
      </c>
      <c r="B12" s="55" t="str">
        <f aca="false">Item2!B3</f>
        <v>Sistema de conexão integrada de internet e telefonia de longo alcance, com necessariamente tecnologia 4G, para acesso à internet em locais de sinal baixo ou instável, com modem integrado e antena de alto ganho para utilização de transmissão de dados em locais de difícil acesso.
Aplicações:
• Acessar a Internet e fazer ligações telefônicas em locais de sinal baixo ou instável.
• Uso doméstico e/ou comercial.
• Monitoramento remoto de câmeras e alarmes.
Características Mínimas:
• Solução integrada de Internet e telefonia para longo alcance com necessariamente tecnologia 4G com antena heptaband integrada;
• Sistema Plug and Play;
• Desbloqueado;
• Suporte para até 03 (três) aparelhos telefônicos;
• Possuir página web para informações e configurações avançadas;
• Possuir Slot para micro chip (sim card), com adaptador para nano chip;
• Operar em Banda 700 MHz (liberada pelo desligamento da TV analógica terrestre);
• Possuir Conector TNC fêmea (para antena externa opcional);
• Tensão de alimentação: 100 a 240 VAC;
• Possuir entrada para cabo Ethernet (RJ45);
• Produto protegido contra raios UV e entrada de água e poeira; • Possibilitar instalação em mastro ou parede;
• Permitir o Direcionamento de portas;
• Possuir Função de localização de melhor sinal;
• Compatibilidade com as Operadoras: Vivo, Claro, Oi, Nextel, TIM e Algar;
• Bandas de frequência (presente necessariamente a tecnologia 4G):
4G: 700, 850, 900, 1700, 1800, 1900, 2100, 2600 MHz 3G: 850, 900, 1900, 2100 MHz 2G: 850, 900, 1800, 1900 MHz
• Taxa de transmissão de dados:
LTE R9: DL 70 Mbps e UL 50 Mbps HSPA R6 (HSPA+): DL 21Mbps e UL
5,7 Mbps UMTS R99 (WCDMA): DL 382 kbps e UL 382 kbps EDGE: DL 236,8 kbps e UL 236,8 kbps GPRS: DL 85,6 kbps e UL 85,6 kbps MIMO 2x2 no downlink do 4G em 2600 MHz
• Potência de transmissão:
Class4 (33dBm ±2dB) for GSM 850/900MHz
Class 1 (30dBm ±2dB) for GSM 1800/1900MHz
Class E2 (27dBm ±3dB) for EDGE 850/900MHz
Class E2 (26dBm +3/-4dB) for EDGE 1800/1900MHz
Class 3 (24dBm +1/-3dB) for UMTS
Class 3 (23dBm±2dB) for LT
• Antena direcional principal:
Heptaband: 700, 850, 900, 1800, 1900, 2100 e 2600 MHz Polarização: vertical
• Ganho: 700 a 960 MHz: 6dBi 1710 a 1910 MHz: 7,9 dBi 1920 a 2700 MHz: 10 dBi (1920 MHz), 10 dBi (2310 MHz) e 8 dBi (2700 MHz)
• Antena direcional de diversidade Banda: 2600 MHz Polarização: horizontal Ganho: 2620 a 2690 MHz:9dBiRequisitos Tecnológicos: Solução integrada de internet e telefonia para longo alcance, com necessariamente tecnologia 4G, com antena heptaband integrada;
• Sistema Plug and Play;
• Desbloqueado;
• Suporte para até 03 (três) aparelhos telefônicos;
• Página web para informações e configurações avançadas;
• Design moderno;
• Slot para micro chip (sim card), com adaptador para nano chip;
• Operar em Banda 700 MHz (liberada pelo desligamento da TV analógica
terrestre);
• Conector TNC fêmea (para antena externa opcional);
• Tensão de alimentação: 100 a 240 VAC;
• Entrada para cabo Ethernet (RJ45);
• Produto protegido contra raios UV e entrada de água e poeira;
• Instalação em mastro ou parede;
• Direcionamento de portas;
• Função localizador de melhor sinal;
• Operadoras testadas: Vivo, Claro, Oi, Nextel, TIM e Algar;
• Taxa de download de até 70 Mbps.
De Arquitetura Suporte a Chip tamanho micro.
De Segurança da Informação:
Fornecer atualizações de segurança durante o período de garantia de no mínimo 01 ano para o equipamento.</v>
      </c>
      <c r="C12" s="46" t="str">
        <f aca="false">Item2!C3</f>
        <v>unidade</v>
      </c>
      <c r="D12" s="46" t="n">
        <f aca="false">Item2!D3</f>
        <v>113</v>
      </c>
      <c r="E12" s="48" t="n">
        <f aca="false">Item2!F3</f>
        <v>899</v>
      </c>
      <c r="F12" s="48" t="n">
        <f aca="false">(ROUND(E12,2)*D12)</f>
        <v>101587</v>
      </c>
    </row>
    <row r="13" customFormat="false" ht="30" hidden="false" customHeight="true" outlineLevel="0" collapsed="false">
      <c r="A13" s="51"/>
      <c r="B13" s="51"/>
      <c r="C13" s="44" t="s">
        <v>44</v>
      </c>
      <c r="D13" s="44"/>
      <c r="E13" s="44"/>
      <c r="F13" s="52" t="n">
        <f aca="false">SUM(F11:F12)</f>
        <v>134850</v>
      </c>
    </row>
  </sheetData>
  <mergeCells count="5">
    <mergeCell ref="A1:F1"/>
    <mergeCell ref="C5:E5"/>
    <mergeCell ref="A8:F8"/>
    <mergeCell ref="B10:F10"/>
    <mergeCell ref="C13:E1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6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>Dani</cp:lastModifiedBy>
  <cp:lastPrinted>2020-07-29T23:03:54Z</cp:lastPrinted>
  <dcterms:modified xsi:type="dcterms:W3CDTF">2020-07-29T23:03:58Z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